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:\Bowls\Pennant\2022-23 Season\Open\"/>
    </mc:Choice>
  </mc:AlternateContent>
  <xr:revisionPtr revIDLastSave="0" documentId="13_ncr:1_{ED87C415-A53E-48E9-9920-CD5B9CD3AB6F}" xr6:coauthVersionLast="47" xr6:coauthVersionMax="47" xr10:uidLastSave="{00000000-0000-0000-0000-000000000000}"/>
  <bookViews>
    <workbookView xWindow="28680" yWindow="-120" windowWidth="29040" windowHeight="15840" tabRatio="925" activeTab="1" xr2:uid="{00000000-000D-0000-FFFF-FFFF00000000}"/>
  </bookViews>
  <sheets>
    <sheet name="Teams" sheetId="1" r:id="rId1"/>
    <sheet name="Results" sheetId="11" r:id="rId2"/>
    <sheet name="CG1" sheetId="25" r:id="rId3"/>
    <sheet name="CG2" sheetId="26" r:id="rId4"/>
    <sheet name="CG3" sheetId="27" r:id="rId5"/>
    <sheet name="CG5" sheetId="28" r:id="rId6"/>
    <sheet name="CG6.1" sheetId="29" r:id="rId7"/>
    <sheet name="CG6.2" sheetId="30" r:id="rId8"/>
    <sheet name="CG7" sheetId="31" r:id="rId9"/>
    <sheet name="CG7.3" sheetId="32" r:id="rId10"/>
    <sheet name="SG1" sheetId="3" r:id="rId11"/>
    <sheet name="SG2" sheetId="5" r:id="rId12"/>
    <sheet name="SG3" sheetId="6" r:id="rId13"/>
    <sheet name="SG5" sheetId="7" r:id="rId14"/>
    <sheet name="SG6.1" sheetId="18" r:id="rId15"/>
    <sheet name="SG6.2" sheetId="19" r:id="rId16"/>
    <sheet name="SG7" sheetId="20" r:id="rId17"/>
    <sheet name="SG7.3" sheetId="23" r:id="rId18"/>
    <sheet name="PG1" sheetId="12" r:id="rId19"/>
    <sheet name="PG2" sheetId="13" r:id="rId20"/>
    <sheet name="PG3" sheetId="14" r:id="rId21"/>
    <sheet name="PG5" sheetId="15" r:id="rId22"/>
    <sheet name="PG6.1" sheetId="16" r:id="rId23"/>
    <sheet name="PG6.2" sheetId="21" r:id="rId24"/>
    <sheet name="PG7" sheetId="22" r:id="rId25"/>
    <sheet name="PG7.3" sheetId="24" r:id="rId26"/>
    <sheet name="Cards" sheetId="10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1" l="1"/>
  <c r="D7" i="11"/>
  <c r="E7" i="11"/>
  <c r="F7" i="11"/>
  <c r="G7" i="11"/>
  <c r="H7" i="11"/>
  <c r="G8" i="11"/>
  <c r="H8" i="11"/>
  <c r="C9" i="11"/>
  <c r="D9" i="11"/>
  <c r="E9" i="11"/>
  <c r="F9" i="11"/>
  <c r="G9" i="11"/>
  <c r="H9" i="11"/>
  <c r="A7" i="11"/>
  <c r="B7" i="11"/>
  <c r="A9" i="11"/>
  <c r="B9" i="11"/>
  <c r="I10" i="11"/>
  <c r="J10" i="11"/>
  <c r="A13" i="11"/>
  <c r="B13" i="11"/>
  <c r="C13" i="11"/>
  <c r="D13" i="11"/>
  <c r="E13" i="11"/>
  <c r="E10" i="11" l="1"/>
  <c r="H9" i="22"/>
  <c r="H10" i="22"/>
  <c r="H11" i="22"/>
  <c r="H12" i="22"/>
  <c r="H13" i="22"/>
  <c r="H14" i="22"/>
  <c r="H15" i="22"/>
  <c r="H16" i="22"/>
  <c r="H17" i="22"/>
  <c r="C17" i="22"/>
  <c r="B17" i="22"/>
  <c r="B13" i="22"/>
  <c r="C16" i="22"/>
  <c r="C15" i="22"/>
  <c r="C14" i="22"/>
  <c r="C13" i="22"/>
  <c r="B16" i="22"/>
  <c r="B15" i="22"/>
  <c r="B14" i="22"/>
  <c r="C12" i="22"/>
  <c r="C11" i="22"/>
  <c r="B12" i="22"/>
  <c r="B11" i="22"/>
  <c r="C10" i="22"/>
  <c r="B10" i="22"/>
  <c r="C9" i="22"/>
  <c r="B9" i="22"/>
  <c r="C24" i="20"/>
  <c r="A24" i="20"/>
  <c r="K19" i="20"/>
  <c r="I19" i="20"/>
  <c r="G19" i="20"/>
  <c r="E19" i="20"/>
  <c r="C19" i="20"/>
  <c r="A19" i="20"/>
  <c r="K14" i="20"/>
  <c r="I14" i="20"/>
  <c r="G14" i="20"/>
  <c r="E14" i="20"/>
  <c r="C14" i="20"/>
  <c r="A14" i="20"/>
  <c r="K9" i="20"/>
  <c r="I9" i="20"/>
  <c r="G9" i="20"/>
  <c r="E9" i="20"/>
  <c r="C9" i="20"/>
  <c r="A9" i="20"/>
  <c r="K4" i="20"/>
  <c r="I4" i="20"/>
  <c r="G4" i="20"/>
  <c r="E4" i="20"/>
  <c r="C4" i="20"/>
  <c r="A4" i="20"/>
  <c r="C23" i="20"/>
  <c r="K18" i="20"/>
  <c r="G18" i="20"/>
  <c r="C18" i="20"/>
  <c r="K13" i="20"/>
  <c r="G13" i="20"/>
  <c r="C13" i="20"/>
  <c r="K8" i="20"/>
  <c r="G8" i="20"/>
  <c r="C8" i="20"/>
  <c r="K3" i="20"/>
  <c r="G3" i="20"/>
  <c r="C3" i="20"/>
  <c r="F34" i="31"/>
  <c r="Z38" i="31"/>
  <c r="X38" i="31"/>
  <c r="Z37" i="31"/>
  <c r="X37" i="31"/>
  <c r="Z36" i="31"/>
  <c r="X36" i="31"/>
  <c r="Z35" i="31"/>
  <c r="X35" i="31"/>
  <c r="O38" i="31"/>
  <c r="M38" i="31"/>
  <c r="O37" i="31"/>
  <c r="M37" i="31"/>
  <c r="O36" i="31"/>
  <c r="M36" i="31"/>
  <c r="O35" i="31"/>
  <c r="M35" i="31"/>
  <c r="D38" i="31"/>
  <c r="B38" i="31"/>
  <c r="D37" i="31"/>
  <c r="B37" i="31"/>
  <c r="D36" i="31"/>
  <c r="B36" i="31"/>
  <c r="D35" i="31"/>
  <c r="B35" i="31"/>
  <c r="D31" i="31"/>
  <c r="Z31" i="31" s="1"/>
  <c r="G30" i="31"/>
  <c r="F41" i="11"/>
  <c r="C41" i="11"/>
  <c r="A41" i="11"/>
  <c r="J45" i="11"/>
  <c r="I45" i="11"/>
  <c r="D45" i="11"/>
  <c r="C45" i="11"/>
  <c r="E1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H47" i="11"/>
  <c r="G47" i="11"/>
  <c r="E48" i="11"/>
  <c r="F48" i="11"/>
  <c r="E49" i="11"/>
  <c r="F49" i="11"/>
  <c r="E50" i="11"/>
  <c r="F50" i="11"/>
  <c r="E51" i="11"/>
  <c r="F51" i="11"/>
  <c r="E52" i="11"/>
  <c r="F52" i="11"/>
  <c r="E53" i="11"/>
  <c r="F53" i="11"/>
  <c r="E54" i="11"/>
  <c r="F54" i="11"/>
  <c r="F47" i="11"/>
  <c r="E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D47" i="11"/>
  <c r="C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B47" i="11"/>
  <c r="A47" i="11"/>
  <c r="A43" i="11"/>
  <c r="B43" i="11"/>
  <c r="C43" i="11"/>
  <c r="D43" i="11"/>
  <c r="E43" i="11"/>
  <c r="F43" i="11"/>
  <c r="G43" i="11"/>
  <c r="H43" i="11"/>
  <c r="A44" i="11"/>
  <c r="B44" i="11"/>
  <c r="C44" i="11"/>
  <c r="D44" i="11"/>
  <c r="E44" i="11"/>
  <c r="F44" i="11"/>
  <c r="G44" i="11"/>
  <c r="H44" i="11"/>
  <c r="F1" i="11"/>
  <c r="D1" i="22"/>
  <c r="C8" i="22"/>
  <c r="C7" i="22"/>
  <c r="C6" i="22"/>
  <c r="C5" i="22"/>
  <c r="B8" i="22"/>
  <c r="B7" i="22"/>
  <c r="B6" i="22"/>
  <c r="B5" i="22"/>
  <c r="H1" i="22"/>
  <c r="H6" i="22" s="1"/>
  <c r="J30" i="11"/>
  <c r="H42" i="11"/>
  <c r="G42" i="11"/>
  <c r="F42" i="11"/>
  <c r="E42" i="11"/>
  <c r="D42" i="11"/>
  <c r="C42" i="11"/>
  <c r="B42" i="11"/>
  <c r="A42" i="11"/>
  <c r="D31" i="32"/>
  <c r="O31" i="32" s="1"/>
  <c r="D31" i="30"/>
  <c r="Z31" i="30" s="1"/>
  <c r="D31" i="29"/>
  <c r="O31" i="29" s="1"/>
  <c r="D31" i="28"/>
  <c r="Z31" i="28" s="1"/>
  <c r="D31" i="27"/>
  <c r="Z31" i="27" s="1"/>
  <c r="E45" i="11" l="1"/>
  <c r="H8" i="22"/>
  <c r="H5" i="22"/>
  <c r="H7" i="22"/>
  <c r="Z31" i="32"/>
  <c r="O31" i="31"/>
  <c r="O31" i="30"/>
  <c r="Z31" i="29"/>
  <c r="O31" i="28"/>
  <c r="O31" i="27"/>
  <c r="L28" i="27"/>
  <c r="E13" i="22" l="1"/>
  <c r="E15" i="22"/>
  <c r="E5" i="22"/>
  <c r="E12" i="22"/>
  <c r="E14" i="22"/>
  <c r="E16" i="22"/>
  <c r="E6" i="22"/>
  <c r="E11" i="22"/>
  <c r="E7" i="22"/>
  <c r="E8" i="22"/>
  <c r="E9" i="22"/>
  <c r="E10" i="22"/>
  <c r="X38" i="32"/>
  <c r="X37" i="32"/>
  <c r="X36" i="32"/>
  <c r="X35" i="32"/>
  <c r="Z38" i="32"/>
  <c r="Z37" i="32"/>
  <c r="Z36" i="32"/>
  <c r="Z35" i="32"/>
  <c r="O38" i="32"/>
  <c r="O37" i="32"/>
  <c r="O36" i="32"/>
  <c r="O35" i="32"/>
  <c r="M38" i="32"/>
  <c r="M37" i="32"/>
  <c r="M36" i="32"/>
  <c r="M35" i="32"/>
  <c r="D38" i="32"/>
  <c r="D37" i="32"/>
  <c r="D36" i="32"/>
  <c r="D35" i="32"/>
  <c r="B38" i="32"/>
  <c r="B37" i="32"/>
  <c r="B36" i="32"/>
  <c r="B35" i="32"/>
  <c r="F34" i="32"/>
  <c r="Q34" i="32" s="1"/>
  <c r="G30" i="32"/>
  <c r="R30" i="32" s="1"/>
  <c r="C32" i="32"/>
  <c r="N32" i="32" s="1"/>
  <c r="W28" i="32"/>
  <c r="L28" i="32"/>
  <c r="AB34" i="31"/>
  <c r="AC30" i="31"/>
  <c r="C32" i="31"/>
  <c r="N32" i="31" s="1"/>
  <c r="W28" i="31"/>
  <c r="L28" i="31"/>
  <c r="Z38" i="30"/>
  <c r="Z37" i="30"/>
  <c r="Z36" i="30"/>
  <c r="Z35" i="30"/>
  <c r="X38" i="30"/>
  <c r="X37" i="30"/>
  <c r="X36" i="30"/>
  <c r="X35" i="30"/>
  <c r="O38" i="30"/>
  <c r="O37" i="30"/>
  <c r="O36" i="30"/>
  <c r="O35" i="30"/>
  <c r="M38" i="30"/>
  <c r="M37" i="30"/>
  <c r="M35" i="30"/>
  <c r="M36" i="30"/>
  <c r="D38" i="30"/>
  <c r="D37" i="30"/>
  <c r="D36" i="30"/>
  <c r="D35" i="30"/>
  <c r="B38" i="30"/>
  <c r="B37" i="30"/>
  <c r="B36" i="30"/>
  <c r="B35" i="30"/>
  <c r="F34" i="30"/>
  <c r="Q34" i="30" s="1"/>
  <c r="G30" i="30"/>
  <c r="AC30" i="30" s="1"/>
  <c r="C32" i="30"/>
  <c r="N32" i="30" s="1"/>
  <c r="W28" i="30"/>
  <c r="L28" i="30"/>
  <c r="Z38" i="29"/>
  <c r="Z37" i="29"/>
  <c r="Z36" i="29"/>
  <c r="Z35" i="29"/>
  <c r="X38" i="29"/>
  <c r="X37" i="29"/>
  <c r="X36" i="29"/>
  <c r="X35" i="29"/>
  <c r="O38" i="29"/>
  <c r="O37" i="29"/>
  <c r="O36" i="29"/>
  <c r="O35" i="29"/>
  <c r="M38" i="29"/>
  <c r="M37" i="29"/>
  <c r="M36" i="29"/>
  <c r="M35" i="29"/>
  <c r="D38" i="29"/>
  <c r="D37" i="29"/>
  <c r="D36" i="29"/>
  <c r="D35" i="29"/>
  <c r="B38" i="29"/>
  <c r="B37" i="29"/>
  <c r="B36" i="29"/>
  <c r="B35" i="29"/>
  <c r="F34" i="29"/>
  <c r="AB34" i="29" s="1"/>
  <c r="G30" i="29"/>
  <c r="R30" i="29" s="1"/>
  <c r="C32" i="29"/>
  <c r="N32" i="29" s="1"/>
  <c r="W28" i="29"/>
  <c r="L28" i="29"/>
  <c r="Z38" i="28"/>
  <c r="Z37" i="28"/>
  <c r="Z36" i="28"/>
  <c r="Z35" i="28"/>
  <c r="X38" i="28"/>
  <c r="X37" i="28"/>
  <c r="X36" i="28"/>
  <c r="X35" i="28"/>
  <c r="O38" i="28"/>
  <c r="O37" i="28"/>
  <c r="O36" i="28"/>
  <c r="O35" i="28"/>
  <c r="M38" i="28"/>
  <c r="M37" i="28"/>
  <c r="M36" i="28"/>
  <c r="M35" i="28"/>
  <c r="M38" i="27"/>
  <c r="M37" i="27"/>
  <c r="M35" i="27"/>
  <c r="M36" i="27"/>
  <c r="D38" i="28"/>
  <c r="D37" i="28"/>
  <c r="D36" i="28"/>
  <c r="D35" i="28"/>
  <c r="B38" i="28"/>
  <c r="B37" i="28"/>
  <c r="B36" i="28"/>
  <c r="B35" i="28"/>
  <c r="F34" i="28"/>
  <c r="Q34" i="28" s="1"/>
  <c r="G30" i="28"/>
  <c r="AC30" i="28" s="1"/>
  <c r="C32" i="28"/>
  <c r="N32" i="28" s="1"/>
  <c r="W28" i="28"/>
  <c r="L28" i="28"/>
  <c r="F34" i="27"/>
  <c r="Q34" i="27" s="1"/>
  <c r="G30" i="27"/>
  <c r="R30" i="27" s="1"/>
  <c r="Z38" i="27"/>
  <c r="Z37" i="27"/>
  <c r="Z36" i="27"/>
  <c r="Z35" i="27"/>
  <c r="X38" i="27"/>
  <c r="X37" i="27"/>
  <c r="X36" i="27"/>
  <c r="X35" i="27"/>
  <c r="O38" i="27"/>
  <c r="O37" i="27"/>
  <c r="O36" i="27"/>
  <c r="O35" i="27"/>
  <c r="D38" i="27"/>
  <c r="D37" i="27"/>
  <c r="D36" i="27"/>
  <c r="D35" i="27"/>
  <c r="B38" i="27"/>
  <c r="B37" i="27"/>
  <c r="B36" i="27"/>
  <c r="B35" i="27"/>
  <c r="C32" i="27"/>
  <c r="Y32" i="27" s="1"/>
  <c r="W28" i="27"/>
  <c r="Z31" i="25"/>
  <c r="O31" i="25"/>
  <c r="D31" i="25"/>
  <c r="D31" i="26"/>
  <c r="G30" i="26"/>
  <c r="AC30" i="26" s="1"/>
  <c r="Z38" i="26"/>
  <c r="Z37" i="26"/>
  <c r="Z36" i="26"/>
  <c r="Z35" i="26"/>
  <c r="X38" i="26"/>
  <c r="X37" i="26"/>
  <c r="X36" i="26"/>
  <c r="X35" i="26"/>
  <c r="O38" i="26"/>
  <c r="O37" i="26"/>
  <c r="O36" i="26"/>
  <c r="O35" i="26"/>
  <c r="M38" i="26"/>
  <c r="M37" i="26"/>
  <c r="M36" i="26"/>
  <c r="M35" i="26"/>
  <c r="D38" i="26"/>
  <c r="D37" i="26"/>
  <c r="D36" i="26"/>
  <c r="D35" i="26"/>
  <c r="F34" i="26"/>
  <c r="AB34" i="26" s="1"/>
  <c r="B38" i="26"/>
  <c r="B37" i="26"/>
  <c r="B36" i="26"/>
  <c r="B35" i="26"/>
  <c r="W28" i="26"/>
  <c r="L28" i="26"/>
  <c r="C32" i="26"/>
  <c r="N32" i="26" s="1"/>
  <c r="Z38" i="25"/>
  <c r="Z37" i="25"/>
  <c r="Z36" i="25"/>
  <c r="Z35" i="25"/>
  <c r="X38" i="25"/>
  <c r="X37" i="25"/>
  <c r="X36" i="25"/>
  <c r="X35" i="25"/>
  <c r="O38" i="25"/>
  <c r="O37" i="25"/>
  <c r="O36" i="25"/>
  <c r="O35" i="25"/>
  <c r="M38" i="25"/>
  <c r="M37" i="25"/>
  <c r="M36" i="25"/>
  <c r="M35" i="25"/>
  <c r="D38" i="25"/>
  <c r="D37" i="25"/>
  <c r="D36" i="25"/>
  <c r="D35" i="25"/>
  <c r="B38" i="25"/>
  <c r="B37" i="25"/>
  <c r="B36" i="25"/>
  <c r="B35" i="25"/>
  <c r="AB34" i="25"/>
  <c r="Y32" i="25"/>
  <c r="AC30" i="25"/>
  <c r="Q34" i="25"/>
  <c r="N32" i="25"/>
  <c r="R30" i="25"/>
  <c r="G30" i="25"/>
  <c r="F34" i="25"/>
  <c r="C32" i="25"/>
  <c r="AB34" i="32" l="1"/>
  <c r="O31" i="26"/>
  <c r="Z31" i="26"/>
  <c r="Y32" i="26"/>
  <c r="Y32" i="30"/>
  <c r="AC30" i="27"/>
  <c r="AB34" i="30"/>
  <c r="AC30" i="32"/>
  <c r="AB34" i="28"/>
  <c r="Y32" i="29"/>
  <c r="Y32" i="28"/>
  <c r="Y32" i="32"/>
  <c r="R30" i="31"/>
  <c r="Q34" i="31"/>
  <c r="Y32" i="31"/>
  <c r="R30" i="30"/>
  <c r="AC30" i="29"/>
  <c r="Q34" i="29"/>
  <c r="R30" i="28"/>
  <c r="N32" i="27"/>
  <c r="AB34" i="27"/>
  <c r="R30" i="26"/>
  <c r="Q34" i="26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5" i="24"/>
  <c r="H1" i="24"/>
  <c r="H3" i="24"/>
  <c r="D1" i="24"/>
  <c r="C1" i="24"/>
  <c r="K19" i="23"/>
  <c r="I19" i="23"/>
  <c r="K14" i="23"/>
  <c r="I14" i="23"/>
  <c r="K9" i="23"/>
  <c r="I9" i="23"/>
  <c r="K4" i="23"/>
  <c r="I4" i="23"/>
  <c r="G19" i="23"/>
  <c r="E19" i="23"/>
  <c r="G14" i="23"/>
  <c r="E14" i="23"/>
  <c r="G9" i="23"/>
  <c r="E9" i="23"/>
  <c r="G4" i="23"/>
  <c r="E4" i="23"/>
  <c r="C24" i="23"/>
  <c r="A24" i="23"/>
  <c r="C19" i="23"/>
  <c r="A19" i="23"/>
  <c r="C14" i="23"/>
  <c r="A14" i="23"/>
  <c r="C9" i="23"/>
  <c r="A9" i="23"/>
  <c r="C4" i="23"/>
  <c r="A4" i="23"/>
  <c r="C23" i="23"/>
  <c r="K18" i="23"/>
  <c r="G18" i="23"/>
  <c r="C18" i="23"/>
  <c r="K13" i="23"/>
  <c r="G13" i="23"/>
  <c r="C13" i="23"/>
  <c r="K8" i="23"/>
  <c r="G8" i="23"/>
  <c r="C8" i="23"/>
  <c r="K3" i="23"/>
  <c r="G3" i="23"/>
  <c r="C3" i="23"/>
  <c r="C22" i="23"/>
  <c r="B22" i="23"/>
  <c r="K17" i="23"/>
  <c r="J17" i="23"/>
  <c r="G17" i="23"/>
  <c r="F17" i="23"/>
  <c r="C17" i="23"/>
  <c r="B17" i="23"/>
  <c r="K12" i="23"/>
  <c r="J12" i="23"/>
  <c r="G12" i="23"/>
  <c r="F12" i="23"/>
  <c r="C12" i="23"/>
  <c r="B12" i="23"/>
  <c r="K7" i="23"/>
  <c r="J7" i="23"/>
  <c r="G7" i="23"/>
  <c r="F7" i="23"/>
  <c r="C7" i="23"/>
  <c r="B7" i="23"/>
  <c r="K2" i="23"/>
  <c r="J2" i="23"/>
  <c r="G2" i="23"/>
  <c r="F2" i="23"/>
  <c r="C2" i="23"/>
  <c r="B2" i="23"/>
  <c r="E8" i="24" l="1"/>
  <c r="E12" i="24"/>
  <c r="E16" i="24"/>
  <c r="E17" i="24"/>
  <c r="E9" i="24"/>
  <c r="E13" i="24"/>
  <c r="E5" i="24"/>
  <c r="E6" i="24"/>
  <c r="E10" i="24"/>
  <c r="E14" i="24"/>
  <c r="E7" i="24"/>
  <c r="E11" i="24"/>
  <c r="E15" i="24"/>
  <c r="H3" i="22"/>
  <c r="C1" i="22"/>
  <c r="H6" i="21"/>
  <c r="H7" i="21"/>
  <c r="H8" i="21"/>
  <c r="H9" i="21"/>
  <c r="H10" i="21"/>
  <c r="H11" i="21"/>
  <c r="H12" i="21"/>
  <c r="H13" i="21"/>
  <c r="H14" i="21"/>
  <c r="H15" i="21"/>
  <c r="H16" i="21"/>
  <c r="H17" i="21"/>
  <c r="H5" i="21"/>
  <c r="H1" i="21" l="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D1" i="21"/>
  <c r="H3" i="21"/>
  <c r="C1" i="21"/>
  <c r="R63" i="10"/>
  <c r="R62" i="10"/>
  <c r="R61" i="10"/>
  <c r="R60" i="10"/>
  <c r="Q63" i="10"/>
  <c r="Q62" i="10"/>
  <c r="Q61" i="10"/>
  <c r="Q60" i="10"/>
  <c r="J63" i="10"/>
  <c r="J62" i="10"/>
  <c r="J61" i="10"/>
  <c r="J60" i="10"/>
  <c r="I63" i="10"/>
  <c r="I62" i="10"/>
  <c r="I61" i="10"/>
  <c r="I60" i="10"/>
  <c r="B63" i="10"/>
  <c r="B62" i="10"/>
  <c r="B61" i="10"/>
  <c r="B60" i="10"/>
  <c r="A63" i="10"/>
  <c r="A62" i="10"/>
  <c r="A61" i="10"/>
  <c r="A60" i="10"/>
  <c r="R57" i="10"/>
  <c r="J57" i="10"/>
  <c r="B57" i="10"/>
  <c r="R54" i="10"/>
  <c r="R53" i="10"/>
  <c r="R52" i="10"/>
  <c r="R51" i="10"/>
  <c r="Q54" i="10"/>
  <c r="Q53" i="10"/>
  <c r="Q52" i="10"/>
  <c r="Q51" i="10"/>
  <c r="R48" i="10"/>
  <c r="J54" i="10"/>
  <c r="J53" i="10"/>
  <c r="J52" i="10"/>
  <c r="J51" i="10"/>
  <c r="J48" i="10"/>
  <c r="B48" i="10"/>
  <c r="I54" i="10"/>
  <c r="I53" i="10"/>
  <c r="I52" i="10"/>
  <c r="I51" i="10"/>
  <c r="B54" i="10"/>
  <c r="B53" i="10"/>
  <c r="B52" i="10"/>
  <c r="B51" i="10"/>
  <c r="A54" i="10"/>
  <c r="A53" i="10"/>
  <c r="A52" i="10"/>
  <c r="A51" i="10"/>
  <c r="T56" i="10"/>
  <c r="S56" i="10"/>
  <c r="L56" i="10"/>
  <c r="K56" i="10"/>
  <c r="D56" i="10"/>
  <c r="C56" i="10"/>
  <c r="T47" i="10"/>
  <c r="S47" i="10"/>
  <c r="L47" i="10"/>
  <c r="K47" i="10"/>
  <c r="D47" i="10"/>
  <c r="C47" i="10"/>
  <c r="C22" i="20"/>
  <c r="B22" i="20"/>
  <c r="K17" i="20"/>
  <c r="J17" i="20"/>
  <c r="G17" i="20"/>
  <c r="F17" i="20"/>
  <c r="C17" i="20"/>
  <c r="B17" i="20"/>
  <c r="K12" i="20"/>
  <c r="J12" i="20"/>
  <c r="G12" i="20"/>
  <c r="F12" i="20"/>
  <c r="C12" i="20"/>
  <c r="B12" i="20"/>
  <c r="K7" i="20"/>
  <c r="J7" i="20"/>
  <c r="G7" i="20"/>
  <c r="F7" i="20"/>
  <c r="C7" i="20"/>
  <c r="B7" i="20"/>
  <c r="K2" i="20"/>
  <c r="J2" i="20"/>
  <c r="G2" i="20"/>
  <c r="F2" i="20"/>
  <c r="C2" i="20"/>
  <c r="B2" i="20"/>
  <c r="I19" i="19"/>
  <c r="K19" i="19"/>
  <c r="K18" i="19"/>
  <c r="I14" i="19"/>
  <c r="K14" i="19"/>
  <c r="K13" i="19"/>
  <c r="I9" i="19"/>
  <c r="K9" i="19"/>
  <c r="K8" i="19"/>
  <c r="I4" i="19"/>
  <c r="K4" i="19"/>
  <c r="K3" i="19"/>
  <c r="G19" i="19"/>
  <c r="E19" i="19"/>
  <c r="G18" i="19"/>
  <c r="G14" i="19"/>
  <c r="E14" i="19"/>
  <c r="G13" i="19"/>
  <c r="G9" i="19"/>
  <c r="E9" i="19"/>
  <c r="G8" i="19"/>
  <c r="G4" i="19"/>
  <c r="E4" i="19"/>
  <c r="G3" i="19"/>
  <c r="C24" i="19"/>
  <c r="A24" i="19"/>
  <c r="C23" i="19"/>
  <c r="C19" i="19"/>
  <c r="A19" i="19"/>
  <c r="C18" i="19"/>
  <c r="A14" i="19"/>
  <c r="C14" i="19"/>
  <c r="C13" i="19"/>
  <c r="C9" i="19"/>
  <c r="A9" i="19"/>
  <c r="C8" i="19"/>
  <c r="C4" i="19"/>
  <c r="A4" i="19"/>
  <c r="C3" i="19"/>
  <c r="C22" i="19"/>
  <c r="B22" i="19"/>
  <c r="K17" i="19"/>
  <c r="J17" i="19"/>
  <c r="G17" i="19"/>
  <c r="F17" i="19"/>
  <c r="C17" i="19"/>
  <c r="B17" i="19"/>
  <c r="K12" i="19"/>
  <c r="J12" i="19"/>
  <c r="G12" i="19"/>
  <c r="F12" i="19"/>
  <c r="C12" i="19"/>
  <c r="B12" i="19"/>
  <c r="K7" i="19"/>
  <c r="J7" i="19"/>
  <c r="G7" i="19"/>
  <c r="F7" i="19"/>
  <c r="C7" i="19"/>
  <c r="B7" i="19"/>
  <c r="K2" i="19"/>
  <c r="J2" i="19"/>
  <c r="G2" i="19"/>
  <c r="F2" i="19"/>
  <c r="C2" i="19"/>
  <c r="B2" i="19"/>
  <c r="A36" i="11"/>
  <c r="J40" i="11"/>
  <c r="I40" i="11"/>
  <c r="D40" i="11"/>
  <c r="C40" i="11"/>
  <c r="H39" i="11"/>
  <c r="G39" i="11"/>
  <c r="F39" i="11"/>
  <c r="E39" i="11"/>
  <c r="D39" i="11"/>
  <c r="C39" i="11"/>
  <c r="B39" i="11"/>
  <c r="A39" i="11"/>
  <c r="H38" i="11"/>
  <c r="G38" i="11"/>
  <c r="F38" i="11"/>
  <c r="E38" i="11"/>
  <c r="D38" i="11"/>
  <c r="C38" i="11"/>
  <c r="B38" i="11"/>
  <c r="A38" i="11"/>
  <c r="H37" i="11"/>
  <c r="G37" i="11"/>
  <c r="F37" i="11"/>
  <c r="E37" i="11"/>
  <c r="D37" i="11"/>
  <c r="C37" i="11"/>
  <c r="B37" i="11"/>
  <c r="A37" i="11"/>
  <c r="F36" i="11"/>
  <c r="C36" i="11"/>
  <c r="E40" i="11" l="1"/>
  <c r="C2" i="10"/>
  <c r="D2" i="10"/>
  <c r="K2" i="10"/>
  <c r="L2" i="10"/>
  <c r="S2" i="10"/>
  <c r="T2" i="10"/>
  <c r="B3" i="10"/>
  <c r="J3" i="10"/>
  <c r="R3" i="10"/>
  <c r="A6" i="10"/>
  <c r="B6" i="10"/>
  <c r="I6" i="10"/>
  <c r="J6" i="10"/>
  <c r="Q6" i="10"/>
  <c r="R6" i="10"/>
  <c r="A7" i="10"/>
  <c r="B7" i="10"/>
  <c r="I7" i="10"/>
  <c r="J7" i="10"/>
  <c r="Q7" i="10"/>
  <c r="R7" i="10"/>
  <c r="A8" i="10"/>
  <c r="B8" i="10"/>
  <c r="I8" i="10"/>
  <c r="J8" i="10"/>
  <c r="Q8" i="10"/>
  <c r="R8" i="10"/>
  <c r="A9" i="10"/>
  <c r="B9" i="10"/>
  <c r="I9" i="10"/>
  <c r="J9" i="10"/>
  <c r="Q9" i="10"/>
  <c r="R9" i="10"/>
  <c r="E6" i="21" l="1"/>
  <c r="E7" i="21"/>
  <c r="E9" i="21"/>
  <c r="E10" i="21"/>
  <c r="E11" i="21"/>
  <c r="E12" i="21"/>
  <c r="E8" i="21"/>
  <c r="E13" i="21"/>
  <c r="E14" i="21"/>
  <c r="E15" i="21"/>
  <c r="E16" i="21"/>
  <c r="E5" i="21"/>
  <c r="E17" i="21"/>
  <c r="C11" i="10"/>
  <c r="D11" i="10"/>
  <c r="K11" i="10"/>
  <c r="L11" i="10"/>
  <c r="S11" i="10"/>
  <c r="T11" i="10"/>
  <c r="B12" i="10"/>
  <c r="J12" i="10"/>
  <c r="R12" i="10"/>
  <c r="A15" i="10"/>
  <c r="B15" i="10"/>
  <c r="I15" i="10"/>
  <c r="J15" i="10"/>
  <c r="Q15" i="10"/>
  <c r="R15" i="10"/>
  <c r="A16" i="10"/>
  <c r="B16" i="10"/>
  <c r="I16" i="10"/>
  <c r="J16" i="10"/>
  <c r="Q16" i="10"/>
  <c r="R16" i="10"/>
  <c r="A17" i="10"/>
  <c r="B17" i="10"/>
  <c r="I17" i="10"/>
  <c r="J17" i="10"/>
  <c r="Q17" i="10"/>
  <c r="R17" i="10"/>
  <c r="A18" i="10"/>
  <c r="B18" i="10"/>
  <c r="I18" i="10"/>
  <c r="J18" i="10"/>
  <c r="Q18" i="10"/>
  <c r="R18" i="10"/>
  <c r="C20" i="10"/>
  <c r="D20" i="10"/>
  <c r="K20" i="10"/>
  <c r="L20" i="10"/>
  <c r="S20" i="10"/>
  <c r="T20" i="10"/>
  <c r="B21" i="10"/>
  <c r="J21" i="10"/>
  <c r="R21" i="10"/>
  <c r="A24" i="10"/>
  <c r="B24" i="10"/>
  <c r="I24" i="10"/>
  <c r="J24" i="10"/>
  <c r="Q24" i="10"/>
  <c r="R24" i="10"/>
  <c r="A25" i="10"/>
  <c r="B25" i="10"/>
  <c r="I25" i="10"/>
  <c r="J25" i="10"/>
  <c r="Q25" i="10"/>
  <c r="R25" i="10"/>
  <c r="A26" i="10"/>
  <c r="B26" i="10"/>
  <c r="I26" i="10"/>
  <c r="J26" i="10"/>
  <c r="Q26" i="10"/>
  <c r="R26" i="10"/>
  <c r="A27" i="10"/>
  <c r="B27" i="10"/>
  <c r="I27" i="10"/>
  <c r="J27" i="10"/>
  <c r="Q27" i="10"/>
  <c r="R27" i="10"/>
  <c r="C24" i="18" l="1"/>
  <c r="A24" i="18"/>
  <c r="K19" i="18"/>
  <c r="I19" i="18"/>
  <c r="K14" i="18"/>
  <c r="I14" i="18"/>
  <c r="K9" i="18"/>
  <c r="I9" i="18"/>
  <c r="K4" i="18"/>
  <c r="I4" i="18"/>
  <c r="E4" i="18"/>
  <c r="E9" i="18"/>
  <c r="G9" i="18"/>
  <c r="E14" i="18"/>
  <c r="G14" i="18"/>
  <c r="G19" i="18"/>
  <c r="E19" i="18"/>
  <c r="G4" i="18"/>
  <c r="C19" i="18"/>
  <c r="A19" i="18"/>
  <c r="C14" i="18"/>
  <c r="A14" i="18"/>
  <c r="C9" i="18"/>
  <c r="A9" i="18"/>
  <c r="C4" i="18"/>
  <c r="A4" i="18"/>
  <c r="C23" i="18"/>
  <c r="K18" i="18"/>
  <c r="G18" i="18"/>
  <c r="C18" i="18"/>
  <c r="K13" i="18"/>
  <c r="G13" i="18"/>
  <c r="C13" i="18"/>
  <c r="K8" i="18"/>
  <c r="G8" i="18"/>
  <c r="C8" i="18"/>
  <c r="K3" i="18"/>
  <c r="G3" i="18"/>
  <c r="C3" i="18"/>
  <c r="C22" i="18"/>
  <c r="B22" i="18"/>
  <c r="K17" i="18"/>
  <c r="J17" i="18"/>
  <c r="G17" i="18"/>
  <c r="F17" i="18"/>
  <c r="C17" i="18"/>
  <c r="B17" i="18"/>
  <c r="K12" i="18"/>
  <c r="J12" i="18"/>
  <c r="G12" i="18"/>
  <c r="F12" i="18"/>
  <c r="C12" i="18"/>
  <c r="B12" i="18"/>
  <c r="K7" i="18"/>
  <c r="J7" i="18"/>
  <c r="G7" i="18"/>
  <c r="F7" i="18"/>
  <c r="C7" i="18"/>
  <c r="B7" i="18"/>
  <c r="K2" i="18"/>
  <c r="J2" i="18"/>
  <c r="G2" i="18"/>
  <c r="F2" i="18"/>
  <c r="C2" i="18"/>
  <c r="B2" i="18"/>
  <c r="D25" i="11" l="1"/>
  <c r="H13" i="11" l="1"/>
  <c r="C2" i="3" l="1"/>
  <c r="D35" i="11"/>
  <c r="C35" i="11"/>
  <c r="C25" i="11" l="1"/>
  <c r="B12" i="11" l="1"/>
  <c r="E18" i="11" l="1"/>
  <c r="F18" i="11"/>
  <c r="A18" i="11"/>
  <c r="B18" i="11"/>
  <c r="A22" i="11"/>
  <c r="B22" i="11"/>
  <c r="D30" i="11" l="1"/>
  <c r="C30" i="11"/>
  <c r="D20" i="11"/>
  <c r="C20" i="11"/>
  <c r="D15" i="11"/>
  <c r="C15" i="11"/>
  <c r="E55" i="11" l="1"/>
  <c r="H17" i="16" l="1"/>
  <c r="H16" i="16"/>
  <c r="H15" i="16"/>
  <c r="H14" i="16"/>
  <c r="H13" i="16"/>
  <c r="H12" i="16"/>
  <c r="H11" i="16"/>
  <c r="H10" i="16"/>
  <c r="H9" i="16"/>
  <c r="H8" i="16"/>
  <c r="H7" i="16"/>
  <c r="H6" i="16"/>
  <c r="H5" i="16"/>
  <c r="C14" i="16"/>
  <c r="C10" i="16"/>
  <c r="B14" i="16"/>
  <c r="B10" i="16"/>
  <c r="H1" i="16"/>
  <c r="D1" i="16"/>
  <c r="H3" i="16"/>
  <c r="C1" i="16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D1" i="15"/>
  <c r="H1" i="15"/>
  <c r="C12" i="15"/>
  <c r="C10" i="15"/>
  <c r="C9" i="15"/>
  <c r="C7" i="15"/>
  <c r="B12" i="15"/>
  <c r="B10" i="15"/>
  <c r="B9" i="15"/>
  <c r="B7" i="15"/>
  <c r="H3" i="15"/>
  <c r="C1" i="15"/>
  <c r="B17" i="13" l="1"/>
  <c r="C9" i="16"/>
  <c r="B9" i="16"/>
  <c r="C8" i="15"/>
  <c r="B8" i="15"/>
  <c r="C10" i="14"/>
  <c r="C15" i="13"/>
  <c r="B15" i="13"/>
  <c r="C14" i="13"/>
  <c r="B14" i="13"/>
  <c r="B16" i="12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C17" i="14"/>
  <c r="B17" i="14"/>
  <c r="B10" i="14"/>
  <c r="H1" i="14"/>
  <c r="D1" i="14"/>
  <c r="H3" i="14"/>
  <c r="C1" i="14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C17" i="13"/>
  <c r="H1" i="13"/>
  <c r="D1" i="13"/>
  <c r="H3" i="13"/>
  <c r="C1" i="13"/>
  <c r="H3" i="12"/>
  <c r="C17" i="12"/>
  <c r="B17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1" i="12"/>
  <c r="C16" i="12" l="1"/>
  <c r="D1" i="12"/>
  <c r="C1" i="12"/>
  <c r="C17" i="16" l="1"/>
  <c r="B17" i="16"/>
  <c r="A2" i="11" l="1"/>
  <c r="F31" i="11" l="1"/>
  <c r="C31" i="11"/>
  <c r="A31" i="11"/>
  <c r="F26" i="11"/>
  <c r="C26" i="11"/>
  <c r="A26" i="11"/>
  <c r="F21" i="11"/>
  <c r="C21" i="11"/>
  <c r="A21" i="11"/>
  <c r="F16" i="11"/>
  <c r="C16" i="11"/>
  <c r="A16" i="11"/>
  <c r="F11" i="11"/>
  <c r="C11" i="11"/>
  <c r="A11" i="11"/>
  <c r="C1" i="11"/>
  <c r="D34" i="11" l="1"/>
  <c r="C34" i="11"/>
  <c r="B33" i="11"/>
  <c r="A33" i="11"/>
  <c r="H28" i="11"/>
  <c r="G28" i="11"/>
  <c r="D28" i="11"/>
  <c r="C28" i="11"/>
  <c r="H27" i="11"/>
  <c r="G27" i="11"/>
  <c r="F27" i="11"/>
  <c r="E27" i="11"/>
  <c r="D23" i="11"/>
  <c r="C23" i="11"/>
  <c r="F19" i="11"/>
  <c r="E19" i="11"/>
  <c r="D19" i="11"/>
  <c r="C19" i="11"/>
  <c r="H14" i="11"/>
  <c r="G14" i="11"/>
  <c r="J35" i="11"/>
  <c r="I35" i="11"/>
  <c r="I30" i="11"/>
  <c r="J25" i="11"/>
  <c r="I25" i="11"/>
  <c r="J20" i="11"/>
  <c r="I20" i="11"/>
  <c r="J15" i="11"/>
  <c r="I15" i="11"/>
  <c r="A56" i="11"/>
  <c r="E30" i="11" l="1"/>
  <c r="E35" i="11"/>
  <c r="E25" i="11"/>
  <c r="E20" i="11"/>
  <c r="E15" i="13" s="1"/>
  <c r="E15" i="11"/>
  <c r="T38" i="10"/>
  <c r="R39" i="10"/>
  <c r="S38" i="10"/>
  <c r="L38" i="10"/>
  <c r="J39" i="10"/>
  <c r="K38" i="10"/>
  <c r="D38" i="10"/>
  <c r="B39" i="10"/>
  <c r="C38" i="10"/>
  <c r="T29" i="10"/>
  <c r="R30" i="10"/>
  <c r="S29" i="10"/>
  <c r="L29" i="10"/>
  <c r="J30" i="10"/>
  <c r="K29" i="10"/>
  <c r="D29" i="10"/>
  <c r="B30" i="10"/>
  <c r="C29" i="10"/>
  <c r="R43" i="10"/>
  <c r="Q43" i="10"/>
  <c r="I42" i="10"/>
  <c r="J42" i="10"/>
  <c r="J36" i="10"/>
  <c r="J34" i="10"/>
  <c r="I36" i="10"/>
  <c r="I34" i="10"/>
  <c r="B36" i="10"/>
  <c r="B35" i="10"/>
  <c r="A36" i="10"/>
  <c r="A35" i="10"/>
  <c r="E7" i="14" l="1"/>
  <c r="E8" i="14"/>
  <c r="E9" i="14"/>
  <c r="E5" i="14"/>
  <c r="E10" i="14"/>
  <c r="E12" i="14"/>
  <c r="E11" i="14"/>
  <c r="E15" i="14"/>
  <c r="E13" i="14"/>
  <c r="E14" i="14"/>
  <c r="E16" i="14"/>
  <c r="E6" i="14"/>
  <c r="E10" i="12"/>
  <c r="E12" i="12"/>
  <c r="E14" i="12"/>
  <c r="E15" i="12"/>
  <c r="E11" i="12"/>
  <c r="E13" i="12"/>
  <c r="E16" i="12"/>
  <c r="E5" i="12"/>
  <c r="E6" i="12"/>
  <c r="E7" i="12"/>
  <c r="E8" i="12"/>
  <c r="E9" i="12"/>
  <c r="E17" i="16"/>
  <c r="E12" i="16"/>
  <c r="E16" i="15"/>
  <c r="E17" i="15"/>
  <c r="E7" i="16"/>
  <c r="E11" i="16"/>
  <c r="E15" i="16"/>
  <c r="E6" i="16"/>
  <c r="E10" i="16"/>
  <c r="E14" i="16"/>
  <c r="E8" i="16"/>
  <c r="E16" i="16"/>
  <c r="E9" i="16"/>
  <c r="E13" i="16"/>
  <c r="E5" i="16"/>
  <c r="E8" i="15"/>
  <c r="E12" i="15"/>
  <c r="E10" i="15"/>
  <c r="E11" i="15"/>
  <c r="E15" i="15"/>
  <c r="E9" i="15"/>
  <c r="E13" i="15"/>
  <c r="E5" i="15"/>
  <c r="E6" i="15"/>
  <c r="E14" i="15"/>
  <c r="E7" i="15"/>
  <c r="E8" i="13"/>
  <c r="E13" i="13"/>
  <c r="E14" i="13"/>
  <c r="E16" i="13"/>
  <c r="E12" i="13"/>
  <c r="E7" i="13"/>
  <c r="E5" i="13"/>
  <c r="E6" i="13"/>
  <c r="E11" i="13"/>
  <c r="E9" i="13"/>
  <c r="E10" i="13"/>
  <c r="C23" i="7"/>
  <c r="K18" i="7"/>
  <c r="G19" i="7"/>
  <c r="E19" i="7"/>
  <c r="G18" i="7"/>
  <c r="C19" i="7"/>
  <c r="A19" i="7"/>
  <c r="C18" i="7"/>
  <c r="K13" i="7"/>
  <c r="G13" i="7"/>
  <c r="C14" i="7"/>
  <c r="A14" i="7"/>
  <c r="C13" i="7"/>
  <c r="G9" i="7"/>
  <c r="E9" i="7"/>
  <c r="K8" i="7"/>
  <c r="G8" i="7"/>
  <c r="C8" i="7"/>
  <c r="K3" i="7"/>
  <c r="G3" i="7"/>
  <c r="C3" i="7"/>
  <c r="C22" i="7"/>
  <c r="B22" i="7"/>
  <c r="K17" i="7"/>
  <c r="J17" i="7"/>
  <c r="G17" i="7"/>
  <c r="F17" i="7"/>
  <c r="C17" i="7"/>
  <c r="B17" i="7"/>
  <c r="K12" i="7"/>
  <c r="J12" i="7"/>
  <c r="G12" i="7"/>
  <c r="F12" i="7"/>
  <c r="C12" i="7"/>
  <c r="B12" i="7"/>
  <c r="K7" i="7"/>
  <c r="J7" i="7"/>
  <c r="G7" i="7"/>
  <c r="F7" i="7"/>
  <c r="C7" i="7"/>
  <c r="B7" i="7"/>
  <c r="K2" i="7"/>
  <c r="J2" i="7"/>
  <c r="G2" i="7"/>
  <c r="F2" i="7"/>
  <c r="C2" i="7"/>
  <c r="B2" i="7"/>
  <c r="C24" i="6"/>
  <c r="A24" i="6"/>
  <c r="C23" i="6"/>
  <c r="K18" i="6"/>
  <c r="G18" i="6"/>
  <c r="C18" i="6"/>
  <c r="K13" i="6"/>
  <c r="G13" i="6"/>
  <c r="C13" i="6"/>
  <c r="G9" i="6"/>
  <c r="E9" i="6"/>
  <c r="K8" i="6"/>
  <c r="G8" i="6"/>
  <c r="C8" i="6"/>
  <c r="K3" i="6"/>
  <c r="G3" i="6"/>
  <c r="C3" i="6"/>
  <c r="C22" i="6"/>
  <c r="B22" i="6"/>
  <c r="K17" i="6"/>
  <c r="J17" i="6"/>
  <c r="G17" i="6"/>
  <c r="F17" i="6"/>
  <c r="C17" i="6"/>
  <c r="B17" i="6"/>
  <c r="K12" i="6"/>
  <c r="J12" i="6"/>
  <c r="G12" i="6"/>
  <c r="F12" i="6"/>
  <c r="C12" i="6"/>
  <c r="B12" i="6"/>
  <c r="K7" i="6"/>
  <c r="J7" i="6"/>
  <c r="G7" i="6"/>
  <c r="F7" i="6"/>
  <c r="C7" i="6"/>
  <c r="B7" i="6"/>
  <c r="K2" i="6"/>
  <c r="J2" i="6"/>
  <c r="G2" i="6"/>
  <c r="F2" i="6"/>
  <c r="C2" i="6"/>
  <c r="B2" i="6"/>
  <c r="K3" i="5"/>
  <c r="G3" i="5"/>
  <c r="C3" i="5"/>
  <c r="K8" i="5"/>
  <c r="G8" i="5"/>
  <c r="C8" i="5"/>
  <c r="K13" i="5"/>
  <c r="G13" i="5"/>
  <c r="C13" i="5"/>
  <c r="K18" i="5"/>
  <c r="G18" i="5"/>
  <c r="C18" i="5"/>
  <c r="C23" i="5"/>
  <c r="A24" i="5"/>
  <c r="C24" i="5"/>
  <c r="K14" i="5"/>
  <c r="I14" i="5"/>
  <c r="K9" i="5"/>
  <c r="I9" i="5"/>
  <c r="C22" i="5"/>
  <c r="B22" i="5"/>
  <c r="K17" i="5"/>
  <c r="J17" i="5"/>
  <c r="G17" i="5"/>
  <c r="F17" i="5"/>
  <c r="C17" i="5"/>
  <c r="B17" i="5"/>
  <c r="K12" i="5"/>
  <c r="J12" i="5"/>
  <c r="G12" i="5"/>
  <c r="F12" i="5"/>
  <c r="C12" i="5"/>
  <c r="B12" i="5"/>
  <c r="K7" i="5"/>
  <c r="J7" i="5"/>
  <c r="G7" i="5"/>
  <c r="F7" i="5"/>
  <c r="C7" i="5"/>
  <c r="B7" i="5"/>
  <c r="K2" i="5"/>
  <c r="J2" i="5"/>
  <c r="G2" i="5"/>
  <c r="F2" i="5"/>
  <c r="C2" i="5"/>
  <c r="B2" i="5"/>
  <c r="C24" i="3"/>
  <c r="A24" i="3"/>
  <c r="C23" i="3"/>
  <c r="C22" i="3"/>
  <c r="B22" i="3"/>
  <c r="K19" i="3"/>
  <c r="I19" i="3"/>
  <c r="K18" i="3"/>
  <c r="G18" i="3"/>
  <c r="C18" i="3"/>
  <c r="J17" i="3"/>
  <c r="K17" i="3"/>
  <c r="G17" i="3"/>
  <c r="F17" i="3"/>
  <c r="C17" i="3"/>
  <c r="B17" i="3"/>
  <c r="E18" i="12" l="1"/>
  <c r="E18" i="24"/>
  <c r="E18" i="21"/>
  <c r="E18" i="22"/>
  <c r="E18" i="14"/>
  <c r="E18" i="15"/>
  <c r="E18" i="13"/>
  <c r="E18" i="16"/>
  <c r="B6" i="12"/>
  <c r="C12" i="11"/>
  <c r="C6" i="12"/>
  <c r="D12" i="11"/>
  <c r="K13" i="3"/>
  <c r="G13" i="3"/>
  <c r="C13" i="3"/>
  <c r="K12" i="3"/>
  <c r="J12" i="3"/>
  <c r="G12" i="3"/>
  <c r="F12" i="3"/>
  <c r="C12" i="3"/>
  <c r="B12" i="3"/>
  <c r="C9" i="3"/>
  <c r="A9" i="3"/>
  <c r="K8" i="3"/>
  <c r="G8" i="3"/>
  <c r="C8" i="3"/>
  <c r="K7" i="3"/>
  <c r="J7" i="3"/>
  <c r="G7" i="3"/>
  <c r="F7" i="3"/>
  <c r="C7" i="3"/>
  <c r="B7" i="3"/>
  <c r="K3" i="3"/>
  <c r="K2" i="3"/>
  <c r="J2" i="3"/>
  <c r="G3" i="3"/>
  <c r="G2" i="3"/>
  <c r="F2" i="3"/>
  <c r="B2" i="3"/>
  <c r="C3" i="3"/>
  <c r="A52" i="1" l="1"/>
  <c r="C16" i="16" l="1"/>
  <c r="B16" i="16"/>
  <c r="C12" i="16"/>
  <c r="B12" i="16"/>
  <c r="C8" i="16"/>
  <c r="B8" i="16"/>
  <c r="B15" i="16"/>
  <c r="C15" i="16"/>
  <c r="C11" i="16"/>
  <c r="B11" i="16"/>
  <c r="C7" i="16"/>
  <c r="B7" i="16"/>
  <c r="C6" i="16"/>
  <c r="B6" i="16"/>
  <c r="C13" i="16"/>
  <c r="B13" i="16"/>
  <c r="C5" i="16"/>
  <c r="B5" i="16"/>
  <c r="C16" i="15"/>
  <c r="B16" i="15"/>
  <c r="C15" i="15"/>
  <c r="B15" i="15"/>
  <c r="B11" i="15"/>
  <c r="C11" i="15"/>
  <c r="C14" i="15"/>
  <c r="B14" i="15"/>
  <c r="C6" i="15"/>
  <c r="B6" i="15"/>
  <c r="C13" i="15"/>
  <c r="B13" i="15"/>
  <c r="C5" i="15"/>
  <c r="B5" i="15"/>
  <c r="A24" i="7" l="1"/>
  <c r="B17" i="15"/>
  <c r="C24" i="7"/>
  <c r="C17" i="15"/>
  <c r="D27" i="11"/>
  <c r="B34" i="10"/>
  <c r="C9" i="7"/>
  <c r="H29" i="11"/>
  <c r="R36" i="10"/>
  <c r="K19" i="7"/>
  <c r="D32" i="11"/>
  <c r="B43" i="10"/>
  <c r="F32" i="11"/>
  <c r="B44" i="10"/>
  <c r="H33" i="11"/>
  <c r="J45" i="10"/>
  <c r="B27" i="11"/>
  <c r="B33" i="10"/>
  <c r="C4" i="7"/>
  <c r="B29" i="11"/>
  <c r="R33" i="10"/>
  <c r="K4" i="7"/>
  <c r="D29" i="11"/>
  <c r="R34" i="10"/>
  <c r="K9" i="7"/>
  <c r="F29" i="11"/>
  <c r="R35" i="10"/>
  <c r="K14" i="7"/>
  <c r="B34" i="11"/>
  <c r="R42" i="10"/>
  <c r="D33" i="11"/>
  <c r="J43" i="10"/>
  <c r="F33" i="11"/>
  <c r="J44" i="10"/>
  <c r="H32" i="11"/>
  <c r="B45" i="10"/>
  <c r="H34" i="11"/>
  <c r="R45" i="10"/>
  <c r="B28" i="11"/>
  <c r="J33" i="10"/>
  <c r="G4" i="7"/>
  <c r="C27" i="11"/>
  <c r="A34" i="10"/>
  <c r="A9" i="7"/>
  <c r="F28" i="11"/>
  <c r="J35" i="10"/>
  <c r="G14" i="7"/>
  <c r="G29" i="11"/>
  <c r="Q36" i="10"/>
  <c r="I19" i="7"/>
  <c r="A32" i="11"/>
  <c r="A42" i="10"/>
  <c r="C32" i="11"/>
  <c r="A43" i="10"/>
  <c r="E32" i="11"/>
  <c r="A44" i="10"/>
  <c r="F34" i="11"/>
  <c r="R44" i="10"/>
  <c r="G33" i="11"/>
  <c r="I45" i="10"/>
  <c r="A28" i="11"/>
  <c r="I33" i="10"/>
  <c r="E4" i="7"/>
  <c r="E28" i="11"/>
  <c r="I35" i="10"/>
  <c r="E14" i="7"/>
  <c r="B32" i="11"/>
  <c r="B42" i="10"/>
  <c r="E34" i="11"/>
  <c r="Q44" i="10"/>
  <c r="A27" i="11"/>
  <c r="A33" i="10"/>
  <c r="A4" i="7"/>
  <c r="A29" i="11"/>
  <c r="Q33" i="10"/>
  <c r="I4" i="7"/>
  <c r="C29" i="11"/>
  <c r="Q34" i="10"/>
  <c r="I9" i="7"/>
  <c r="E29" i="11"/>
  <c r="Q35" i="10"/>
  <c r="I14" i="7"/>
  <c r="A34" i="11"/>
  <c r="Q42" i="10"/>
  <c r="C33" i="11"/>
  <c r="I43" i="10"/>
  <c r="E33" i="11"/>
  <c r="I44" i="10"/>
  <c r="G32" i="11"/>
  <c r="A45" i="10"/>
  <c r="G34" i="11"/>
  <c r="Q45" i="10"/>
  <c r="B16" i="13"/>
  <c r="B5" i="12" l="1"/>
  <c r="A12" i="11"/>
  <c r="A4" i="3"/>
  <c r="C14" i="12"/>
  <c r="D14" i="11"/>
  <c r="K9" i="3"/>
  <c r="B15" i="12"/>
  <c r="E14" i="11"/>
  <c r="I14" i="3"/>
  <c r="B13" i="13"/>
  <c r="A19" i="11"/>
  <c r="I4" i="5"/>
  <c r="B10" i="13"/>
  <c r="C18" i="11"/>
  <c r="E9" i="5"/>
  <c r="B11" i="13"/>
  <c r="E14" i="5"/>
  <c r="B5" i="14"/>
  <c r="A4" i="6"/>
  <c r="B14" i="14"/>
  <c r="C24" i="11"/>
  <c r="I9" i="6"/>
  <c r="B8" i="14"/>
  <c r="G22" i="11"/>
  <c r="A19" i="6"/>
  <c r="B7" i="12"/>
  <c r="E12" i="11"/>
  <c r="A14" i="3"/>
  <c r="B9" i="12"/>
  <c r="E4" i="3"/>
  <c r="B10" i="12"/>
  <c r="E9" i="3"/>
  <c r="B11" i="12"/>
  <c r="E14" i="3"/>
  <c r="B12" i="12"/>
  <c r="G13" i="11"/>
  <c r="E19" i="3"/>
  <c r="B9" i="13"/>
  <c r="E4" i="5"/>
  <c r="B6" i="13"/>
  <c r="C17" i="11"/>
  <c r="A9" i="5"/>
  <c r="B7" i="13"/>
  <c r="E17" i="11"/>
  <c r="A14" i="5"/>
  <c r="B8" i="13"/>
  <c r="G17" i="11"/>
  <c r="A19" i="5"/>
  <c r="C9" i="14"/>
  <c r="B23" i="11"/>
  <c r="G4" i="6"/>
  <c r="B6" i="14"/>
  <c r="C22" i="11"/>
  <c r="A9" i="6"/>
  <c r="B7" i="14"/>
  <c r="E22" i="11"/>
  <c r="A14" i="6"/>
  <c r="B15" i="14"/>
  <c r="E24" i="11"/>
  <c r="I14" i="6"/>
  <c r="B12" i="14"/>
  <c r="G23" i="11"/>
  <c r="E19" i="6"/>
  <c r="C7" i="12"/>
  <c r="F12" i="11"/>
  <c r="C14" i="3"/>
  <c r="C9" i="12"/>
  <c r="G4" i="3"/>
  <c r="C10" i="12"/>
  <c r="G9" i="3"/>
  <c r="C11" i="12"/>
  <c r="F13" i="11"/>
  <c r="G14" i="3"/>
  <c r="C12" i="12"/>
  <c r="G19" i="3"/>
  <c r="C9" i="13"/>
  <c r="G4" i="5"/>
  <c r="C6" i="13"/>
  <c r="D17" i="11"/>
  <c r="C9" i="5"/>
  <c r="C7" i="13"/>
  <c r="F17" i="11"/>
  <c r="C14" i="5"/>
  <c r="C8" i="13"/>
  <c r="H17" i="11"/>
  <c r="C19" i="5"/>
  <c r="C16" i="13"/>
  <c r="H19" i="11"/>
  <c r="K19" i="5"/>
  <c r="B9" i="14"/>
  <c r="A23" i="11"/>
  <c r="E4" i="6"/>
  <c r="C6" i="14"/>
  <c r="D22" i="11"/>
  <c r="C9" i="6"/>
  <c r="C7" i="14"/>
  <c r="F22" i="11"/>
  <c r="C14" i="6"/>
  <c r="C15" i="14"/>
  <c r="F24" i="11"/>
  <c r="K14" i="6"/>
  <c r="C12" i="14"/>
  <c r="H23" i="11"/>
  <c r="G19" i="6"/>
  <c r="B8" i="12"/>
  <c r="G12" i="11"/>
  <c r="A19" i="3"/>
  <c r="B13" i="12"/>
  <c r="A14" i="11"/>
  <c r="I4" i="3"/>
  <c r="B5" i="13"/>
  <c r="A17" i="11"/>
  <c r="A4" i="5"/>
  <c r="B12" i="13"/>
  <c r="G18" i="11"/>
  <c r="E19" i="5"/>
  <c r="B13" i="14"/>
  <c r="A24" i="11"/>
  <c r="I4" i="6"/>
  <c r="B11" i="14"/>
  <c r="E23" i="11"/>
  <c r="E14" i="6"/>
  <c r="B16" i="14"/>
  <c r="G24" i="11"/>
  <c r="I19" i="6"/>
  <c r="C5" i="12"/>
  <c r="C4" i="3"/>
  <c r="C8" i="12"/>
  <c r="H12" i="11"/>
  <c r="C19" i="3"/>
  <c r="C13" i="12"/>
  <c r="B14" i="11"/>
  <c r="K4" i="3"/>
  <c r="B14" i="12"/>
  <c r="C14" i="11"/>
  <c r="I9" i="3"/>
  <c r="C15" i="12"/>
  <c r="F14" i="11"/>
  <c r="K14" i="3"/>
  <c r="C5" i="13"/>
  <c r="B17" i="11"/>
  <c r="C4" i="5"/>
  <c r="C13" i="13"/>
  <c r="B19" i="11"/>
  <c r="K4" i="5"/>
  <c r="C10" i="13"/>
  <c r="D18" i="11"/>
  <c r="G9" i="5"/>
  <c r="C11" i="13"/>
  <c r="G14" i="5"/>
  <c r="C12" i="13"/>
  <c r="H18" i="11"/>
  <c r="G19" i="5"/>
  <c r="C5" i="14"/>
  <c r="C4" i="6"/>
  <c r="C13" i="14"/>
  <c r="B24" i="11"/>
  <c r="K4" i="6"/>
  <c r="C14" i="14"/>
  <c r="D24" i="11"/>
  <c r="K9" i="6"/>
  <c r="C11" i="14"/>
  <c r="F23" i="11"/>
  <c r="G14" i="6"/>
  <c r="C8" i="14"/>
  <c r="H22" i="11"/>
  <c r="C19" i="6"/>
  <c r="C16" i="14"/>
  <c r="H24" i="11"/>
  <c r="K19" i="6"/>
  <c r="G19" i="11"/>
  <c r="I19" i="5"/>
</calcChain>
</file>

<file path=xl/sharedStrings.xml><?xml version="1.0" encoding="utf-8"?>
<sst xmlns="http://schemas.openxmlformats.org/spreadsheetml/2006/main" count="1762" uniqueCount="286">
  <si>
    <t>Vs</t>
  </si>
  <si>
    <t>L</t>
  </si>
  <si>
    <t>@</t>
  </si>
  <si>
    <t>T</t>
  </si>
  <si>
    <t>S</t>
  </si>
  <si>
    <t>LEAD</t>
  </si>
  <si>
    <t>SECOND</t>
  </si>
  <si>
    <t>THIRD</t>
  </si>
  <si>
    <t>SKIP</t>
  </si>
  <si>
    <r>
      <rPr>
        <b/>
        <sz val="12"/>
        <color theme="1"/>
        <rFont val="Calibri"/>
        <family val="2"/>
        <scheme val="minor"/>
      </rPr>
      <t>Tick if available:</t>
    </r>
    <r>
      <rPr>
        <b/>
        <sz val="12"/>
        <color rgb="FF0070C0"/>
        <rFont val="Calibri"/>
        <family val="2"/>
        <scheme val="minor"/>
      </rPr>
      <t xml:space="preserve">     √ = MEET AT MERRYLANDS,    D = </t>
    </r>
    <r>
      <rPr>
        <b/>
        <sz val="12"/>
        <color theme="9" tint="-0.249977111117893"/>
        <rFont val="Calibri"/>
        <family val="2"/>
        <scheme val="minor"/>
      </rPr>
      <t>DIRECT</t>
    </r>
    <r>
      <rPr>
        <b/>
        <sz val="12"/>
        <color rgb="FF0070C0"/>
        <rFont val="Calibri"/>
        <family val="2"/>
        <scheme val="minor"/>
      </rPr>
      <t xml:space="preserve">     or     NA</t>
    </r>
  </si>
  <si>
    <t>RESERVES</t>
  </si>
  <si>
    <t xml:space="preserve">Manager:   </t>
  </si>
  <si>
    <t>MERRYLANDS G1</t>
  </si>
  <si>
    <t>RD</t>
  </si>
  <si>
    <t>v</t>
  </si>
  <si>
    <t>MERRYLANDS G1 (MAN.)</t>
  </si>
  <si>
    <t>MERRYLANDS G2</t>
  </si>
  <si>
    <t>MERRYLANDS G2 (MAN.)</t>
  </si>
  <si>
    <t>G1</t>
  </si>
  <si>
    <t>Rink</t>
  </si>
  <si>
    <t>Rnd</t>
  </si>
  <si>
    <t>G4</t>
  </si>
  <si>
    <t>SCORE:</t>
  </si>
  <si>
    <t>POINTS</t>
  </si>
  <si>
    <t>#</t>
  </si>
  <si>
    <t>$</t>
  </si>
  <si>
    <t>Player Signature</t>
  </si>
  <si>
    <t xml:space="preserve">GRADE </t>
  </si>
  <si>
    <t>TOTAL</t>
  </si>
  <si>
    <t>Authorised by: Tony Wood</t>
  </si>
  <si>
    <t>Signature::</t>
  </si>
  <si>
    <t>Approved</t>
  </si>
  <si>
    <t>Signature:</t>
  </si>
  <si>
    <t>(MANAGER)</t>
  </si>
  <si>
    <t xml:space="preserve">PLAYERS                                                                        </t>
  </si>
  <si>
    <t>GRADE 1 METROPOLITAN SECTIONAL PLAY</t>
  </si>
  <si>
    <t>ROUND</t>
  </si>
  <si>
    <t>GRADE 2 ZONE 10 SECTIONAL PLAY</t>
  </si>
  <si>
    <t>GRADE 7 ZONE 10 SECTIONAL PLAY</t>
  </si>
  <si>
    <t>UNAVAILABLE</t>
  </si>
  <si>
    <t>ZONE 10</t>
  </si>
  <si>
    <t>G2</t>
  </si>
  <si>
    <t>GRADE 1</t>
  </si>
  <si>
    <t>GRADE 5</t>
  </si>
  <si>
    <t>MERRYLANDS G5</t>
  </si>
  <si>
    <t>MERRYLANDS G5 (MAN.)</t>
  </si>
  <si>
    <t>GRADE 5 ZONE 10 SECTIONAL PLAY</t>
  </si>
  <si>
    <t>G5</t>
  </si>
  <si>
    <t>GRADE 2</t>
  </si>
  <si>
    <r>
      <rPr>
        <b/>
        <sz val="12"/>
        <color theme="1"/>
        <rFont val="Calibri"/>
        <family val="2"/>
        <scheme val="minor"/>
      </rPr>
      <t>Tick if available:</t>
    </r>
    <r>
      <rPr>
        <b/>
        <sz val="12"/>
        <color rgb="FF0070C0"/>
        <rFont val="Calibri"/>
        <family val="2"/>
        <scheme val="minor"/>
      </rPr>
      <t xml:space="preserve">     √ = MEET AT HOME VENUE,    D = </t>
    </r>
    <r>
      <rPr>
        <b/>
        <sz val="12"/>
        <color theme="9" tint="-0.249977111117893"/>
        <rFont val="Calibri"/>
        <family val="2"/>
        <scheme val="minor"/>
      </rPr>
      <t>DIRECT</t>
    </r>
    <r>
      <rPr>
        <b/>
        <sz val="12"/>
        <color rgb="FF0070C0"/>
        <rFont val="Calibri"/>
        <family val="2"/>
        <scheme val="minor"/>
      </rPr>
      <t xml:space="preserve">     or     NA</t>
    </r>
  </si>
  <si>
    <t>G6</t>
  </si>
  <si>
    <t>G7.1</t>
  </si>
  <si>
    <t>G7.2</t>
  </si>
  <si>
    <t>MANNY</t>
  </si>
  <si>
    <t>MICHAEL</t>
  </si>
  <si>
    <t>RICHARD</t>
  </si>
  <si>
    <t>MERRYLANDS G7.3 (MAN.)</t>
  </si>
  <si>
    <t>MERRYLANDS G7.3</t>
  </si>
  <si>
    <t>LEWIS</t>
  </si>
  <si>
    <t>HEATH</t>
  </si>
  <si>
    <t>PHILLIPS</t>
  </si>
  <si>
    <t>EDY</t>
  </si>
  <si>
    <t>WILLIAMS</t>
  </si>
  <si>
    <t>CLARKE</t>
  </si>
  <si>
    <t>ROHAN</t>
  </si>
  <si>
    <t>HARRY</t>
  </si>
  <si>
    <t>SHAWN</t>
  </si>
  <si>
    <t>THOMPSON</t>
  </si>
  <si>
    <t>TONY</t>
  </si>
  <si>
    <t>MARK</t>
  </si>
  <si>
    <t>FOSTER</t>
  </si>
  <si>
    <t>ANDREW</t>
  </si>
  <si>
    <t>LAWRENCE</t>
  </si>
  <si>
    <t>JAMIE</t>
  </si>
  <si>
    <t>DION</t>
  </si>
  <si>
    <t>BROWN</t>
  </si>
  <si>
    <t>JEREMY</t>
  </si>
  <si>
    <t>ROACH</t>
  </si>
  <si>
    <t>JAN</t>
  </si>
  <si>
    <t>ANLEZARK</t>
  </si>
  <si>
    <t>FRANCES</t>
  </si>
  <si>
    <t>MIECHELS</t>
  </si>
  <si>
    <t>COL</t>
  </si>
  <si>
    <t>WILSON</t>
  </si>
  <si>
    <t>ROMOLO</t>
  </si>
  <si>
    <t>FIRMANI</t>
  </si>
  <si>
    <t>GRAHAM</t>
  </si>
  <si>
    <t>COUCHMAN</t>
  </si>
  <si>
    <t>PAUL</t>
  </si>
  <si>
    <t>PETER</t>
  </si>
  <si>
    <t>BUNGATE</t>
  </si>
  <si>
    <t>SAY LEE</t>
  </si>
  <si>
    <t>JONES</t>
  </si>
  <si>
    <t>IAN</t>
  </si>
  <si>
    <t>ROTHERY</t>
  </si>
  <si>
    <t>ATTARD</t>
  </si>
  <si>
    <t>JOE</t>
  </si>
  <si>
    <t>CLARK</t>
  </si>
  <si>
    <t>TIDYMAN</t>
  </si>
  <si>
    <t>RAY</t>
  </si>
  <si>
    <t>TOM</t>
  </si>
  <si>
    <t>CHOY</t>
  </si>
  <si>
    <t>CARAN</t>
  </si>
  <si>
    <t>RISSTROM</t>
  </si>
  <si>
    <t>JACKIE</t>
  </si>
  <si>
    <t>REECE</t>
  </si>
  <si>
    <t>ALLAN</t>
  </si>
  <si>
    <t>BYRNES</t>
  </si>
  <si>
    <t>DAVID</t>
  </si>
  <si>
    <t>TOFFOLON</t>
  </si>
  <si>
    <t>ERIC</t>
  </si>
  <si>
    <t>MICHELMORE</t>
  </si>
  <si>
    <t>SHERLOCK</t>
  </si>
  <si>
    <t>MULHERON</t>
  </si>
  <si>
    <t>TERTELI</t>
  </si>
  <si>
    <t>CHAN</t>
  </si>
  <si>
    <t>WARD</t>
  </si>
  <si>
    <t>JOHN</t>
  </si>
  <si>
    <t>BOB</t>
  </si>
  <si>
    <t>OHMSEN</t>
  </si>
  <si>
    <t>THOMSON</t>
  </si>
  <si>
    <t>HALACAS</t>
  </si>
  <si>
    <t>SIMPSON</t>
  </si>
  <si>
    <t>JENNY</t>
  </si>
  <si>
    <t>BRIAN</t>
  </si>
  <si>
    <t>UNA</t>
  </si>
  <si>
    <t>BELL</t>
  </si>
  <si>
    <t>REYNOLDS</t>
  </si>
  <si>
    <t>Ends</t>
  </si>
  <si>
    <t>Shots</t>
  </si>
  <si>
    <t>Total</t>
  </si>
  <si>
    <t>vs</t>
  </si>
  <si>
    <t>Rink:……………………….</t>
  </si>
  <si>
    <t>Club</t>
  </si>
  <si>
    <t>TOTAL SCORE</t>
  </si>
  <si>
    <t>SIGN</t>
  </si>
  <si>
    <t>TIME FINISHED:</t>
  </si>
  <si>
    <t>EVENT: METROPOLITAN CONFERENCE PENNANT</t>
  </si>
  <si>
    <t>MERRYLANDS</t>
  </si>
  <si>
    <t>Date:</t>
  </si>
  <si>
    <t>EVENT: ZONE 10 PENNANT GRADE 2</t>
  </si>
  <si>
    <t>EVENT: ZONE 10 PENNANT GRADE 5</t>
  </si>
  <si>
    <t>EVENT: ZONE 10 PENNANT GRADE 7 White</t>
  </si>
  <si>
    <t>KEVIN</t>
  </si>
  <si>
    <t>Dennis</t>
  </si>
  <si>
    <t>Brian</t>
  </si>
  <si>
    <t>John</t>
  </si>
  <si>
    <t>Peter</t>
  </si>
  <si>
    <t>LEE</t>
  </si>
  <si>
    <t>GERRY</t>
  </si>
  <si>
    <t>Alison</t>
  </si>
  <si>
    <t>Harrison</t>
  </si>
  <si>
    <t>Alex</t>
  </si>
  <si>
    <t>Palacios</t>
  </si>
  <si>
    <t>Catherall</t>
  </si>
  <si>
    <t>Pullinen</t>
  </si>
  <si>
    <t>Morag</t>
  </si>
  <si>
    <t>Craigen</t>
  </si>
  <si>
    <t>Moore</t>
  </si>
  <si>
    <t>Wal</t>
  </si>
  <si>
    <t>Black</t>
  </si>
  <si>
    <t>Kenneth</t>
  </si>
  <si>
    <t>Lawrie</t>
  </si>
  <si>
    <t>Di Bella</t>
  </si>
  <si>
    <t>Merryl</t>
  </si>
  <si>
    <t>Gray</t>
  </si>
  <si>
    <t>WOODFIELD</t>
  </si>
  <si>
    <t>EUGENE</t>
  </si>
  <si>
    <t>HYNDS</t>
  </si>
  <si>
    <t>JACK</t>
  </si>
  <si>
    <t>BEZZINA</t>
  </si>
  <si>
    <t>BARB</t>
  </si>
  <si>
    <t>LAZARIDIS</t>
  </si>
  <si>
    <t>MCSHANE</t>
  </si>
  <si>
    <t>SCOTT</t>
  </si>
  <si>
    <t xml:space="preserve">GARY </t>
  </si>
  <si>
    <t xml:space="preserve">GRADE 7 </t>
  </si>
  <si>
    <t>JULIE</t>
  </si>
  <si>
    <t>Tables</t>
  </si>
  <si>
    <t>Grade 1</t>
  </si>
  <si>
    <t>Grade 2- 7</t>
  </si>
  <si>
    <t>TICK IF AVAILABLE BEFORE 5PM THURSDAY</t>
  </si>
  <si>
    <t>MAUREEN</t>
  </si>
  <si>
    <t>LAURIE</t>
  </si>
  <si>
    <t>JAMES</t>
  </si>
  <si>
    <t>VAANA</t>
  </si>
  <si>
    <t>JILL</t>
  </si>
  <si>
    <t>RANDELL</t>
  </si>
  <si>
    <t>SHARON</t>
  </si>
  <si>
    <t>FARRELL</t>
  </si>
  <si>
    <t>GIANNI</t>
  </si>
  <si>
    <t>DI PIZIO</t>
  </si>
  <si>
    <t>BRYDON</t>
  </si>
  <si>
    <t>GAIL</t>
  </si>
  <si>
    <t>SHANE</t>
  </si>
  <si>
    <t>WOOD</t>
  </si>
  <si>
    <t>IVANIC</t>
  </si>
  <si>
    <t>GARETH</t>
  </si>
  <si>
    <t>BEATON</t>
  </si>
  <si>
    <t>GLENNIE</t>
  </si>
  <si>
    <t>KERRY</t>
  </si>
  <si>
    <t>GRADE 3</t>
  </si>
  <si>
    <t>MORRIS</t>
  </si>
  <si>
    <t>LUCKWELL</t>
  </si>
  <si>
    <t>VIKKI</t>
  </si>
  <si>
    <t xml:space="preserve">CHERYL </t>
  </si>
  <si>
    <t>GILLARD</t>
  </si>
  <si>
    <t>STEVE</t>
  </si>
  <si>
    <t>HOWARD</t>
  </si>
  <si>
    <t>BAKER</t>
  </si>
  <si>
    <t>FLYNN</t>
  </si>
  <si>
    <t>ELFRIDA</t>
  </si>
  <si>
    <t>MERV</t>
  </si>
  <si>
    <t>NEWBOULD</t>
  </si>
  <si>
    <t>LEO</t>
  </si>
  <si>
    <t>AGIUS</t>
  </si>
  <si>
    <t>GEOFF</t>
  </si>
  <si>
    <t>HOWELL</t>
  </si>
  <si>
    <t>PINO</t>
  </si>
  <si>
    <t>RONCONE</t>
  </si>
  <si>
    <t>TRACEY</t>
  </si>
  <si>
    <t>MILLS</t>
  </si>
  <si>
    <t>GALEA</t>
  </si>
  <si>
    <t>GUNTER</t>
  </si>
  <si>
    <t>SCHMIDT</t>
  </si>
  <si>
    <t>REDOLFI</t>
  </si>
  <si>
    <t>KIM</t>
  </si>
  <si>
    <t>BARRY</t>
  </si>
  <si>
    <t>STEVENSON</t>
  </si>
  <si>
    <t>INGLIS</t>
  </si>
  <si>
    <t>COLLESS</t>
  </si>
  <si>
    <t>VICKY</t>
  </si>
  <si>
    <t>HUDSON</t>
  </si>
  <si>
    <t>GRADE 6 (GREEN)</t>
  </si>
  <si>
    <t>GRADE 6 (GOLD)</t>
  </si>
  <si>
    <t>CLARIDGE</t>
  </si>
  <si>
    <t>ANDERSON</t>
  </si>
  <si>
    <t>NATHAN</t>
  </si>
  <si>
    <t>BLACK</t>
  </si>
  <si>
    <t>ADONI</t>
  </si>
  <si>
    <t>RAIROA</t>
  </si>
  <si>
    <t>PETE</t>
  </si>
  <si>
    <t>SATURDAY - 1pm START - 12:40pm trial ends</t>
  </si>
  <si>
    <r>
      <t xml:space="preserve">PRE GAME PRACTICE - </t>
    </r>
    <r>
      <rPr>
        <sz val="14"/>
        <color theme="1"/>
        <rFont val="Calibri"/>
        <family val="2"/>
        <scheme val="minor"/>
      </rPr>
      <t>HOME TEAMS UNTIL 12:10pm, AWAY TEAMS 12:10pm-12:30pm</t>
    </r>
  </si>
  <si>
    <t>EVENT: ZONE 10 PENNANT GRADE 3</t>
  </si>
  <si>
    <t>EVENT: ZONE 10 PENNANT GRADE 6 Green</t>
  </si>
  <si>
    <t>EVENT: ZONE 10 PENNANT GRADE 6 Gold</t>
  </si>
  <si>
    <t xml:space="preserve">EVENT: ZONE 10 PENNANT GRADE 7 </t>
  </si>
  <si>
    <t>MERRYLANDS G3</t>
  </si>
  <si>
    <t>MERRYLANDS G3 (MAN.)</t>
  </si>
  <si>
    <t>MERRYLANDS G6 Green</t>
  </si>
  <si>
    <t>MERRYLANDS G6 Green (MAN.)</t>
  </si>
  <si>
    <t>MERRYLANDS G6 Gold</t>
  </si>
  <si>
    <t>MERRYLANDS G6 Gold (MAN.)</t>
  </si>
  <si>
    <t>MERRYLANDS G7</t>
  </si>
  <si>
    <t>MERRYLANDS G7 (MAN.)</t>
  </si>
  <si>
    <t xml:space="preserve">MANAGER -  WHEN COLLECTING AND RETURNING THIS SHEET WITH ENVELOPES TO BOWLS STAFF, A COUNT OF THE NUMBER OF ENVELOPES MUST BE DONE AND SIGNED FOR ON PICK UP AND RETURN! ENVELOPES MAY ONLY BE COLLECTED AFTER 4PM THE FOLLOWING SATURDAY                                                            </t>
  </si>
  <si>
    <t>COLLECTED #_____ Signed for: _________________ Bowls staff Initial:_______Date:______</t>
  </si>
  <si>
    <t>RETURNED #_____ Signed for: __________________ Bowls staff Initial:_______Date:______</t>
  </si>
  <si>
    <t xml:space="preserve">Open MBC </t>
  </si>
  <si>
    <t>GRADE 3 ZONE 10 SECTIONAL PLAY</t>
  </si>
  <si>
    <t>GRADE 6 ZONE 10 SECTIONAL PLAY</t>
  </si>
  <si>
    <t>OPEN PENNANT ROUND</t>
  </si>
  <si>
    <t>NORM</t>
  </si>
  <si>
    <t xml:space="preserve">CHRISTINE </t>
  </si>
  <si>
    <t>KHALIL</t>
  </si>
  <si>
    <t>GLEN</t>
  </si>
  <si>
    <t>JACKY</t>
  </si>
  <si>
    <t>SARAH</t>
  </si>
  <si>
    <t>CASTLE HILL</t>
  </si>
  <si>
    <t xml:space="preserve">DAVID </t>
  </si>
  <si>
    <t>CABRAMATTA</t>
  </si>
  <si>
    <t>TOONGABBIE</t>
  </si>
  <si>
    <t>PUTNEY TENNYSON</t>
  </si>
  <si>
    <t>GUILDFORD</t>
  </si>
  <si>
    <t>NORTHMEAD</t>
  </si>
  <si>
    <t>DURAL</t>
  </si>
  <si>
    <t xml:space="preserve">RAY </t>
  </si>
  <si>
    <t>ROBYN</t>
  </si>
  <si>
    <t>SMITH</t>
  </si>
  <si>
    <t>KEITH</t>
  </si>
  <si>
    <t>BULLIVANT</t>
  </si>
  <si>
    <t xml:space="preserve">JULIUS </t>
  </si>
  <si>
    <t>ST JOHNS PARK</t>
  </si>
  <si>
    <t>ROUND 2</t>
  </si>
  <si>
    <t>ROUND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</si>
</sst>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\ mmmm\ yyyy;@"/>
    <numFmt numFmtId="165" formatCode="d/m/yy;@"/>
    <numFmt numFmtId="166" formatCode="&quot;$&quot;#,##0.00"/>
    <numFmt numFmtId="167" formatCode="[$-C09]dd\-mmm\-yy;@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16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5" fillId="0" borderId="18" xfId="0" applyFont="1" applyBorder="1" applyAlignment="1">
      <alignment vertical="center" wrapText="1"/>
    </xf>
    <xf numFmtId="0" fontId="2" fillId="0" borderId="2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7" fillId="3" borderId="0" xfId="0" applyFont="1" applyFill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8" fillId="3" borderId="12" xfId="0" applyFont="1" applyFill="1" applyBorder="1" applyProtection="1">
      <protection locked="0"/>
    </xf>
    <xf numFmtId="0" fontId="8" fillId="3" borderId="13" xfId="0" applyFont="1" applyFill="1" applyBorder="1" applyProtection="1">
      <protection locked="0"/>
    </xf>
    <xf numFmtId="0" fontId="7" fillId="5" borderId="5" xfId="0" applyFont="1" applyFill="1" applyBorder="1" applyProtection="1">
      <protection locked="0"/>
    </xf>
    <xf numFmtId="0" fontId="7" fillId="5" borderId="6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13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8" fillId="8" borderId="11" xfId="0" applyFont="1" applyFill="1" applyBorder="1" applyProtection="1">
      <protection locked="0"/>
    </xf>
    <xf numFmtId="0" fontId="8" fillId="8" borderId="12" xfId="0" applyFont="1" applyFill="1" applyBorder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8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9" borderId="5" xfId="0" applyFont="1" applyFill="1" applyBorder="1" applyAlignment="1" applyProtection="1">
      <alignment horizontal="center" vertical="center"/>
      <protection locked="0"/>
    </xf>
    <xf numFmtId="0" fontId="2" fillId="9" borderId="5" xfId="0" applyFont="1" applyFill="1" applyBorder="1"/>
    <xf numFmtId="0" fontId="2" fillId="9" borderId="6" xfId="0" applyFont="1" applyFill="1" applyBorder="1"/>
    <xf numFmtId="0" fontId="2" fillId="0" borderId="4" xfId="0" applyFont="1" applyBorder="1"/>
    <xf numFmtId="0" fontId="2" fillId="0" borderId="5" xfId="0" applyFont="1" applyBorder="1"/>
    <xf numFmtId="1" fontId="7" fillId="4" borderId="22" xfId="0" applyNumberFormat="1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vertical="center"/>
    </xf>
    <xf numFmtId="164" fontId="10" fillId="4" borderId="22" xfId="0" applyNumberFormat="1" applyFont="1" applyFill="1" applyBorder="1" applyAlignment="1">
      <alignment vertical="center"/>
    </xf>
    <xf numFmtId="0" fontId="2" fillId="0" borderId="6" xfId="0" applyFont="1" applyBorder="1"/>
    <xf numFmtId="0" fontId="7" fillId="3" borderId="0" xfId="0" applyFont="1" applyFill="1"/>
    <xf numFmtId="0" fontId="2" fillId="0" borderId="2" xfId="0" applyFont="1" applyBorder="1"/>
    <xf numFmtId="0" fontId="2" fillId="0" borderId="3" xfId="0" applyFont="1" applyBorder="1"/>
    <xf numFmtId="0" fontId="8" fillId="3" borderId="12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6" xfId="0" applyFont="1" applyFill="1" applyBorder="1"/>
    <xf numFmtId="0" fontId="8" fillId="5" borderId="12" xfId="0" applyFont="1" applyFill="1" applyBorder="1"/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6" xfId="0" applyFont="1" applyFill="1" applyBorder="1"/>
    <xf numFmtId="0" fontId="8" fillId="6" borderId="12" xfId="0" applyFont="1" applyFill="1" applyBorder="1"/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7" borderId="12" xfId="0" applyFont="1" applyFill="1" applyBorder="1"/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8" fillId="8" borderId="11" xfId="0" applyFont="1" applyFill="1" applyBorder="1"/>
    <xf numFmtId="0" fontId="8" fillId="8" borderId="12" xfId="0" applyFont="1" applyFill="1" applyBorder="1"/>
    <xf numFmtId="0" fontId="8" fillId="8" borderId="13" xfId="0" applyFont="1" applyFill="1" applyBorder="1"/>
    <xf numFmtId="0" fontId="11" fillId="0" borderId="23" xfId="0" applyFont="1" applyBorder="1"/>
    <xf numFmtId="0" fontId="12" fillId="0" borderId="23" xfId="0" applyFont="1" applyBorder="1" applyAlignment="1">
      <alignment horizontal="left"/>
    </xf>
    <xf numFmtId="165" fontId="12" fillId="0" borderId="27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26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2" fillId="0" borderId="18" xfId="0" applyFont="1" applyBorder="1" applyAlignment="1">
      <alignment horizontal="left"/>
    </xf>
    <xf numFmtId="16" fontId="7" fillId="5" borderId="5" xfId="0" applyNumberFormat="1" applyFont="1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center"/>
      <protection locked="0"/>
    </xf>
    <xf numFmtId="0" fontId="5" fillId="10" borderId="5" xfId="0" applyFont="1" applyFill="1" applyBorder="1" applyProtection="1">
      <protection locked="0"/>
    </xf>
    <xf numFmtId="0" fontId="5" fillId="10" borderId="6" xfId="0" applyFont="1" applyFill="1" applyBorder="1" applyProtection="1">
      <protection locked="0"/>
    </xf>
    <xf numFmtId="0" fontId="2" fillId="10" borderId="12" xfId="0" applyFont="1" applyFill="1" applyBorder="1" applyProtection="1">
      <protection locked="0"/>
    </xf>
    <xf numFmtId="0" fontId="2" fillId="10" borderId="13" xfId="0" applyFont="1" applyFill="1" applyBorder="1" applyProtection="1">
      <protection locked="0"/>
    </xf>
    <xf numFmtId="0" fontId="7" fillId="7" borderId="5" xfId="0" applyFont="1" applyFill="1" applyBorder="1" applyProtection="1">
      <protection locked="0"/>
    </xf>
    <xf numFmtId="0" fontId="7" fillId="7" borderId="6" xfId="0" applyFont="1" applyFill="1" applyBorder="1" applyProtection="1">
      <protection locked="0"/>
    </xf>
    <xf numFmtId="0" fontId="8" fillId="7" borderId="12" xfId="0" applyFont="1" applyFill="1" applyBorder="1" applyProtection="1">
      <protection locked="0"/>
    </xf>
    <xf numFmtId="0" fontId="2" fillId="0" borderId="9" xfId="0" applyFont="1" applyBorder="1"/>
    <xf numFmtId="0" fontId="7" fillId="7" borderId="5" xfId="0" applyFont="1" applyFill="1" applyBorder="1"/>
    <xf numFmtId="0" fontId="7" fillId="7" borderId="6" xfId="0" applyFont="1" applyFill="1" applyBorder="1"/>
    <xf numFmtId="0" fontId="19" fillId="10" borderId="5" xfId="0" applyFont="1" applyFill="1" applyBorder="1"/>
    <xf numFmtId="0" fontId="19" fillId="10" borderId="6" xfId="0" applyFont="1" applyFill="1" applyBorder="1"/>
    <xf numFmtId="0" fontId="3" fillId="10" borderId="12" xfId="0" applyFont="1" applyFill="1" applyBorder="1"/>
    <xf numFmtId="0" fontId="3" fillId="10" borderId="12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166" fontId="15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3" fillId="0" borderId="18" xfId="0" applyFont="1" applyBorder="1" applyProtection="1">
      <protection locked="0"/>
    </xf>
    <xf numFmtId="0" fontId="23" fillId="0" borderId="0" xfId="0" applyFont="1" applyProtection="1">
      <protection locked="0"/>
    </xf>
    <xf numFmtId="0" fontId="19" fillId="11" borderId="5" xfId="0" applyFont="1" applyFill="1" applyBorder="1" applyProtection="1">
      <protection locked="0"/>
    </xf>
    <xf numFmtId="0" fontId="19" fillId="11" borderId="6" xfId="0" applyFont="1" applyFill="1" applyBorder="1" applyProtection="1">
      <protection locked="0"/>
    </xf>
    <xf numFmtId="0" fontId="3" fillId="11" borderId="12" xfId="0" applyFont="1" applyFill="1" applyBorder="1" applyProtection="1">
      <protection locked="0"/>
    </xf>
    <xf numFmtId="0" fontId="3" fillId="11" borderId="13" xfId="0" applyFont="1" applyFill="1" applyBorder="1" applyProtection="1">
      <protection locked="0"/>
    </xf>
    <xf numFmtId="0" fontId="19" fillId="11" borderId="5" xfId="0" applyFont="1" applyFill="1" applyBorder="1"/>
    <xf numFmtId="0" fontId="19" fillId="11" borderId="6" xfId="0" applyFont="1" applyFill="1" applyBorder="1"/>
    <xf numFmtId="0" fontId="3" fillId="11" borderId="12" xfId="0" applyFont="1" applyFill="1" applyBorder="1"/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28" xfId="0" applyBorder="1" applyAlignment="1">
      <alignment horizontal="center"/>
    </xf>
    <xf numFmtId="0" fontId="0" fillId="0" borderId="34" xfId="0" applyBorder="1"/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16" fontId="7" fillId="3" borderId="22" xfId="0" applyNumberFormat="1" applyFont="1" applyFill="1" applyBorder="1" applyProtection="1">
      <protection locked="0"/>
    </xf>
    <xf numFmtId="0" fontId="7" fillId="3" borderId="22" xfId="0" applyFont="1" applyFill="1" applyBorder="1" applyProtection="1">
      <protection locked="0"/>
    </xf>
    <xf numFmtId="0" fontId="7" fillId="3" borderId="31" xfId="0" applyFont="1" applyFill="1" applyBorder="1" applyProtection="1">
      <protection locked="0"/>
    </xf>
    <xf numFmtId="0" fontId="8" fillId="3" borderId="32" xfId="0" applyFont="1" applyFill="1" applyBorder="1" applyProtection="1">
      <protection locked="0"/>
    </xf>
    <xf numFmtId="0" fontId="19" fillId="11" borderId="5" xfId="0" applyFont="1" applyFill="1" applyBorder="1" applyAlignment="1" applyProtection="1">
      <alignment horizontal="center"/>
      <protection locked="0"/>
    </xf>
    <xf numFmtId="0" fontId="5" fillId="10" borderId="5" xfId="0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alignment horizontal="center"/>
      <protection locked="0"/>
    </xf>
    <xf numFmtId="0" fontId="3" fillId="10" borderId="12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8" fillId="6" borderId="12" xfId="0" applyFont="1" applyFill="1" applyBorder="1" applyAlignment="1">
      <alignment horizontal="right"/>
    </xf>
    <xf numFmtId="0" fontId="3" fillId="11" borderId="12" xfId="0" applyFont="1" applyFill="1" applyBorder="1" applyAlignment="1">
      <alignment horizontal="right"/>
    </xf>
    <xf numFmtId="0" fontId="8" fillId="7" borderId="12" xfId="0" applyFont="1" applyFill="1" applyBorder="1" applyAlignment="1">
      <alignment horizontal="right"/>
    </xf>
    <xf numFmtId="0" fontId="3" fillId="0" borderId="9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7" fillId="12" borderId="5" xfId="0" applyFont="1" applyFill="1" applyBorder="1" applyProtection="1">
      <protection locked="0"/>
    </xf>
    <xf numFmtId="0" fontId="7" fillId="12" borderId="5" xfId="0" applyFont="1" applyFill="1" applyBorder="1" applyAlignment="1" applyProtection="1">
      <alignment horizontal="center"/>
      <protection locked="0"/>
    </xf>
    <xf numFmtId="0" fontId="7" fillId="12" borderId="6" xfId="0" applyFont="1" applyFill="1" applyBorder="1" applyProtection="1">
      <protection locked="0"/>
    </xf>
    <xf numFmtId="0" fontId="8" fillId="12" borderId="12" xfId="0" applyFont="1" applyFill="1" applyBorder="1" applyProtection="1">
      <protection locked="0"/>
    </xf>
    <xf numFmtId="0" fontId="8" fillId="12" borderId="12" xfId="0" applyFont="1" applyFill="1" applyBorder="1" applyAlignment="1">
      <alignment horizontal="right"/>
    </xf>
    <xf numFmtId="0" fontId="8" fillId="12" borderId="12" xfId="0" applyFont="1" applyFill="1" applyBorder="1"/>
    <xf numFmtId="0" fontId="8" fillId="12" borderId="12" xfId="0" applyFont="1" applyFill="1" applyBorder="1" applyAlignment="1">
      <alignment horizontal="center"/>
    </xf>
    <xf numFmtId="0" fontId="0" fillId="0" borderId="9" xfId="2" applyFont="1" applyFill="1" applyBorder="1" applyAlignment="1" applyProtection="1"/>
    <xf numFmtId="0" fontId="26" fillId="0" borderId="20" xfId="2" applyFont="1" applyFill="1" applyBorder="1" applyAlignment="1" applyProtection="1"/>
    <xf numFmtId="0" fontId="21" fillId="0" borderId="20" xfId="2" applyFill="1" applyBorder="1" applyAlignment="1" applyProtection="1"/>
    <xf numFmtId="0" fontId="21" fillId="0" borderId="21" xfId="2" applyFill="1" applyBorder="1" applyAlignment="1" applyProtection="1"/>
    <xf numFmtId="15" fontId="27" fillId="0" borderId="0" xfId="0" applyNumberFormat="1" applyFont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7" fillId="14" borderId="5" xfId="0" applyFont="1" applyFill="1" applyBorder="1" applyProtection="1">
      <protection locked="0"/>
    </xf>
    <xf numFmtId="0" fontId="7" fillId="14" borderId="6" xfId="0" applyFont="1" applyFill="1" applyBorder="1" applyProtection="1">
      <protection locked="0"/>
    </xf>
    <xf numFmtId="0" fontId="8" fillId="14" borderId="38" xfId="0" applyFont="1" applyFill="1" applyBorder="1" applyProtection="1">
      <protection locked="0"/>
    </xf>
    <xf numFmtId="0" fontId="7" fillId="14" borderId="38" xfId="0" applyFont="1" applyFill="1" applyBorder="1" applyProtection="1">
      <protection locked="0"/>
    </xf>
    <xf numFmtId="0" fontId="3" fillId="0" borderId="9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20" xfId="0" applyFont="1" applyBorder="1" applyProtection="1">
      <protection locked="0"/>
    </xf>
    <xf numFmtId="0" fontId="3" fillId="13" borderId="9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left"/>
    </xf>
    <xf numFmtId="0" fontId="8" fillId="12" borderId="13" xfId="0" applyFont="1" applyFill="1" applyBorder="1" applyProtection="1">
      <protection locked="0"/>
    </xf>
    <xf numFmtId="0" fontId="8" fillId="7" borderId="0" xfId="0" applyFont="1" applyFill="1" applyProtection="1"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8" fillId="7" borderId="8" xfId="0" applyFont="1" applyFill="1" applyBorder="1" applyProtection="1">
      <protection locked="0"/>
    </xf>
    <xf numFmtId="0" fontId="8" fillId="12" borderId="13" xfId="0" applyFont="1" applyFill="1" applyBorder="1" applyAlignment="1">
      <alignment horizontal="center"/>
    </xf>
    <xf numFmtId="0" fontId="7" fillId="12" borderId="5" xfId="0" applyFont="1" applyFill="1" applyBorder="1"/>
    <xf numFmtId="0" fontId="7" fillId="12" borderId="6" xfId="0" applyFont="1" applyFill="1" applyBorder="1"/>
    <xf numFmtId="0" fontId="3" fillId="13" borderId="2" xfId="0" applyFont="1" applyFill="1" applyBorder="1" applyAlignment="1">
      <alignment horizontal="left"/>
    </xf>
    <xf numFmtId="0" fontId="22" fillId="0" borderId="7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10" fillId="9" borderId="22" xfId="0" applyFont="1" applyFill="1" applyBorder="1" applyAlignment="1">
      <alignment horizontal="right" vertical="center"/>
    </xf>
    <xf numFmtId="0" fontId="2" fillId="10" borderId="32" xfId="0" applyFont="1" applyFill="1" applyBorder="1" applyAlignment="1" applyProtection="1">
      <alignment horizontal="center"/>
      <protection locked="0"/>
    </xf>
    <xf numFmtId="164" fontId="10" fillId="9" borderId="22" xfId="0" applyNumberFormat="1" applyFont="1" applyFill="1" applyBorder="1" applyAlignment="1" applyProtection="1">
      <alignment horizontal="left" vertical="center"/>
      <protection locked="0"/>
    </xf>
    <xf numFmtId="0" fontId="7" fillId="14" borderId="37" xfId="0" applyFont="1" applyFill="1" applyBorder="1" applyAlignment="1" applyProtection="1">
      <alignment horizontal="right"/>
      <protection locked="0"/>
    </xf>
    <xf numFmtId="0" fontId="7" fillId="14" borderId="38" xfId="0" applyFont="1" applyFill="1" applyBorder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8" fillId="3" borderId="11" xfId="0" applyFont="1" applyFill="1" applyBorder="1" applyAlignment="1" applyProtection="1">
      <alignment horizontal="right"/>
      <protection locked="0"/>
    </xf>
    <xf numFmtId="0" fontId="8" fillId="3" borderId="12" xfId="0" applyFont="1" applyFill="1" applyBorder="1" applyAlignment="1" applyProtection="1">
      <alignment horizontal="right"/>
      <protection locked="0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left"/>
      <protection locked="0"/>
    </xf>
    <xf numFmtId="0" fontId="8" fillId="5" borderId="11" xfId="0" applyFont="1" applyFill="1" applyBorder="1" applyAlignment="1" applyProtection="1">
      <alignment horizontal="right"/>
      <protection locked="0"/>
    </xf>
    <xf numFmtId="0" fontId="8" fillId="5" borderId="12" xfId="0" applyFont="1" applyFill="1" applyBorder="1" applyAlignment="1" applyProtection="1">
      <alignment horizontal="right"/>
      <protection locked="0"/>
    </xf>
    <xf numFmtId="0" fontId="10" fillId="9" borderId="33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14" borderId="38" xfId="0" applyFont="1" applyFill="1" applyBorder="1" applyAlignment="1" applyProtection="1">
      <alignment horizontal="left"/>
      <protection locked="0"/>
    </xf>
    <xf numFmtId="0" fontId="7" fillId="14" borderId="39" xfId="0" applyFont="1" applyFill="1" applyBorder="1" applyAlignment="1" applyProtection="1">
      <alignment horizontal="left"/>
      <protection locked="0"/>
    </xf>
    <xf numFmtId="0" fontId="7" fillId="7" borderId="5" xfId="0" applyFont="1" applyFill="1" applyBorder="1" applyAlignment="1" applyProtection="1">
      <alignment horizontal="left"/>
      <protection locked="0"/>
    </xf>
    <xf numFmtId="0" fontId="19" fillId="11" borderId="5" xfId="0" applyFont="1" applyFill="1" applyBorder="1" applyAlignment="1" applyProtection="1">
      <alignment horizontal="left"/>
      <protection locked="0"/>
    </xf>
    <xf numFmtId="0" fontId="7" fillId="14" borderId="33" xfId="0" applyFont="1" applyFill="1" applyBorder="1" applyAlignment="1" applyProtection="1">
      <alignment horizontal="center"/>
      <protection locked="0"/>
    </xf>
    <xf numFmtId="0" fontId="7" fillId="14" borderId="22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19" fillId="11" borderId="4" xfId="0" applyFont="1" applyFill="1" applyBorder="1" applyAlignment="1" applyProtection="1">
      <alignment horizontal="center"/>
      <protection locked="0"/>
    </xf>
    <xf numFmtId="0" fontId="19" fillId="11" borderId="5" xfId="0" applyFont="1" applyFill="1" applyBorder="1" applyAlignment="1" applyProtection="1">
      <alignment horizontal="center"/>
      <protection locked="0"/>
    </xf>
    <xf numFmtId="0" fontId="5" fillId="10" borderId="5" xfId="0" applyFont="1" applyFill="1" applyBorder="1" applyAlignment="1" applyProtection="1">
      <alignment horizontal="left"/>
      <protection locked="0"/>
    </xf>
    <xf numFmtId="0" fontId="7" fillId="14" borderId="5" xfId="0" applyFont="1" applyFill="1" applyBorder="1" applyAlignment="1" applyProtection="1">
      <alignment horizontal="left"/>
      <protection locked="0"/>
    </xf>
    <xf numFmtId="0" fontId="5" fillId="10" borderId="4" xfId="0" applyFont="1" applyFill="1" applyBorder="1" applyAlignment="1" applyProtection="1">
      <alignment horizontal="center"/>
      <protection locked="0"/>
    </xf>
    <xf numFmtId="0" fontId="5" fillId="10" borderId="5" xfId="0" applyFont="1" applyFill="1" applyBorder="1" applyAlignment="1" applyProtection="1">
      <alignment horizontal="center"/>
      <protection locked="0"/>
    </xf>
    <xf numFmtId="0" fontId="2" fillId="10" borderId="11" xfId="0" applyFont="1" applyFill="1" applyBorder="1" applyAlignment="1" applyProtection="1">
      <alignment horizontal="right"/>
      <protection locked="0"/>
    </xf>
    <xf numFmtId="0" fontId="2" fillId="10" borderId="12" xfId="0" applyFont="1" applyFill="1" applyBorder="1" applyAlignment="1" applyProtection="1">
      <alignment horizontal="right"/>
      <protection locked="0"/>
    </xf>
    <xf numFmtId="0" fontId="8" fillId="7" borderId="11" xfId="0" applyFont="1" applyFill="1" applyBorder="1" applyAlignment="1" applyProtection="1">
      <alignment horizontal="right"/>
      <protection locked="0"/>
    </xf>
    <xf numFmtId="0" fontId="8" fillId="7" borderId="12" xfId="0" applyFont="1" applyFill="1" applyBorder="1" applyAlignment="1" applyProtection="1">
      <alignment horizontal="right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11" borderId="11" xfId="0" applyFont="1" applyFill="1" applyBorder="1" applyAlignment="1" applyProtection="1">
      <alignment horizontal="right"/>
      <protection locked="0"/>
    </xf>
    <xf numFmtId="0" fontId="3" fillId="11" borderId="12" xfId="0" applyFont="1" applyFill="1" applyBorder="1" applyAlignment="1" applyProtection="1">
      <alignment horizontal="right"/>
      <protection locked="0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7" fillId="8" borderId="22" xfId="0" applyFont="1" applyFill="1" applyBorder="1" applyAlignment="1" applyProtection="1">
      <alignment horizontal="left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31" xfId="0" applyFont="1" applyFill="1" applyBorder="1" applyAlignment="1" applyProtection="1">
      <alignment horizontal="center"/>
      <protection locked="0"/>
    </xf>
    <xf numFmtId="0" fontId="7" fillId="8" borderId="12" xfId="0" applyFont="1" applyFill="1" applyBorder="1" applyAlignment="1" applyProtection="1">
      <alignment horizontal="center"/>
      <protection locked="0"/>
    </xf>
    <xf numFmtId="0" fontId="7" fillId="8" borderId="13" xfId="0" applyFont="1" applyFill="1" applyBorder="1" applyAlignment="1" applyProtection="1">
      <alignment horizontal="center"/>
      <protection locked="0"/>
    </xf>
    <xf numFmtId="0" fontId="3" fillId="11" borderId="32" xfId="0" applyFont="1" applyFill="1" applyBorder="1" applyAlignment="1" applyProtection="1">
      <alignment horizontal="center"/>
      <protection locked="0"/>
    </xf>
    <xf numFmtId="0" fontId="7" fillId="12" borderId="4" xfId="0" applyFont="1" applyFill="1" applyBorder="1" applyAlignment="1" applyProtection="1">
      <alignment horizontal="center"/>
      <protection locked="0"/>
    </xf>
    <xf numFmtId="0" fontId="7" fillId="12" borderId="5" xfId="0" applyFont="1" applyFill="1" applyBorder="1" applyAlignment="1" applyProtection="1">
      <alignment horizontal="center"/>
      <protection locked="0"/>
    </xf>
    <xf numFmtId="0" fontId="7" fillId="12" borderId="5" xfId="0" applyFont="1" applyFill="1" applyBorder="1" applyAlignment="1" applyProtection="1">
      <alignment horizontal="left"/>
      <protection locked="0"/>
    </xf>
    <xf numFmtId="0" fontId="8" fillId="12" borderId="11" xfId="0" applyFont="1" applyFill="1" applyBorder="1" applyAlignment="1" applyProtection="1">
      <alignment horizontal="right"/>
      <protection locked="0"/>
    </xf>
    <xf numFmtId="0" fontId="8" fillId="12" borderId="12" xfId="0" applyFont="1" applyFill="1" applyBorder="1" applyAlignment="1" applyProtection="1">
      <alignment horizontal="right"/>
      <protection locked="0"/>
    </xf>
    <xf numFmtId="0" fontId="8" fillId="12" borderId="32" xfId="0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16" fontId="7" fillId="3" borderId="22" xfId="0" applyNumberFormat="1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right"/>
    </xf>
    <xf numFmtId="0" fontId="7" fillId="4" borderId="2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3" fillId="10" borderId="11" xfId="0" applyFont="1" applyFill="1" applyBorder="1" applyAlignment="1">
      <alignment horizontal="right"/>
    </xf>
    <xf numFmtId="0" fontId="3" fillId="10" borderId="12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right"/>
    </xf>
    <xf numFmtId="0" fontId="8" fillId="6" borderId="12" xfId="0" applyFont="1" applyFill="1" applyBorder="1" applyAlignment="1">
      <alignment horizontal="right"/>
    </xf>
    <xf numFmtId="0" fontId="19" fillId="10" borderId="4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left"/>
    </xf>
    <xf numFmtId="0" fontId="7" fillId="8" borderId="2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19" fillId="11" borderId="4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left"/>
    </xf>
    <xf numFmtId="0" fontId="3" fillId="11" borderId="11" xfId="0" applyFont="1" applyFill="1" applyBorder="1" applyAlignment="1">
      <alignment horizontal="right"/>
    </xf>
    <xf numFmtId="0" fontId="3" fillId="11" borderId="12" xfId="0" applyFont="1" applyFill="1" applyBorder="1" applyAlignment="1">
      <alignment horizontal="right"/>
    </xf>
    <xf numFmtId="0" fontId="8" fillId="8" borderId="12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left"/>
    </xf>
    <xf numFmtId="0" fontId="8" fillId="12" borderId="11" xfId="0" applyFont="1" applyFill="1" applyBorder="1" applyAlignment="1">
      <alignment horizontal="right"/>
    </xf>
    <xf numFmtId="0" fontId="8" fillId="12" borderId="12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right"/>
    </xf>
    <xf numFmtId="0" fontId="8" fillId="7" borderId="12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left"/>
    </xf>
    <xf numFmtId="0" fontId="25" fillId="0" borderId="46" xfId="0" applyFont="1" applyBorder="1" applyAlignment="1" applyProtection="1">
      <alignment horizontal="left"/>
      <protection locked="0"/>
    </xf>
    <xf numFmtId="0" fontId="25" fillId="0" borderId="47" xfId="0" applyFont="1" applyBorder="1" applyAlignment="1" applyProtection="1">
      <alignment horizontal="left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5" fillId="0" borderId="43" xfId="0" applyFont="1" applyBorder="1" applyAlignment="1" applyProtection="1">
      <alignment horizontal="left"/>
      <protection locked="0"/>
    </xf>
    <xf numFmtId="0" fontId="25" fillId="0" borderId="44" xfId="0" applyFont="1" applyBorder="1" applyAlignment="1" applyProtection="1">
      <alignment horizontal="left"/>
      <protection locked="0"/>
    </xf>
    <xf numFmtId="0" fontId="25" fillId="0" borderId="43" xfId="0" applyFont="1" applyBorder="1" applyAlignment="1">
      <alignment horizontal="left"/>
    </xf>
    <xf numFmtId="0" fontId="25" fillId="0" borderId="46" xfId="0" applyFont="1" applyBorder="1" applyAlignment="1">
      <alignment horizontal="left"/>
    </xf>
    <xf numFmtId="0" fontId="25" fillId="0" borderId="46" xfId="0" applyFont="1" applyBorder="1"/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167" fontId="0" fillId="0" borderId="0" xfId="0" applyNumberFormat="1" applyAlignment="1">
      <alignment horizontal="left"/>
    </xf>
    <xf numFmtId="0" fontId="9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/>
    </xf>
    <xf numFmtId="165" fontId="12" fillId="0" borderId="23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28" xfId="0" applyFont="1" applyBorder="1" applyAlignment="1">
      <alignment horizontal="left"/>
    </xf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295093</xdr:colOff>
      <xdr:row>0</xdr:row>
      <xdr:rowOff>20320</xdr:rowOff>
    </xdr:from>
    <xdr:to>
      <xdr:col>11</xdr:col>
      <xdr:colOff>206023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193" y="20320"/>
          <a:ext cx="863430" cy="6400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981825"/>
          <a:ext cx="988632" cy="704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19478</xdr:rowOff>
    </xdr:from>
    <xdr:to>
      <xdr:col>1</xdr:col>
      <xdr:colOff>312420</xdr:colOff>
      <xdr:row>1</xdr:row>
      <xdr:rowOff>2539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478"/>
          <a:ext cx="998220" cy="643461"/>
        </a:xfrm>
        <a:prstGeom prst="rect">
          <a:avLst/>
        </a:prstGeom>
      </xdr:spPr>
    </xdr:pic>
    <xdr:clientData/>
  </xdr:twoCellAnchor>
  <xdr:twoCellAnchor editAs="oneCell">
    <xdr:from>
      <xdr:col>7</xdr:col>
      <xdr:colOff>1013913</xdr:colOff>
      <xdr:row>0</xdr:row>
      <xdr:rowOff>10160</xdr:rowOff>
    </xdr:from>
    <xdr:to>
      <xdr:col>9</xdr:col>
      <xdr:colOff>419383</xdr:colOff>
      <xdr:row>0</xdr:row>
      <xdr:rowOff>650240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513" y="10160"/>
          <a:ext cx="893910" cy="640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781550"/>
          <a:ext cx="988632" cy="7048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981825"/>
          <a:ext cx="988632" cy="7048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981825"/>
          <a:ext cx="988632" cy="7048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981825"/>
          <a:ext cx="988632" cy="7048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981825"/>
          <a:ext cx="988632" cy="7048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981825"/>
          <a:ext cx="988632" cy="7048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209550</xdr:colOff>
      <xdr:row>0</xdr:row>
      <xdr:rowOff>28575</xdr:rowOff>
    </xdr:from>
    <xdr:ext cx="988632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209550</xdr:colOff>
      <xdr:row>0</xdr:row>
      <xdr:rowOff>28575</xdr:rowOff>
    </xdr:from>
    <xdr:ext cx="988632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21</xdr:row>
      <xdr:rowOff>142875</xdr:rowOff>
    </xdr:from>
    <xdr:ext cx="988632" cy="7048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25</xdr:col>
      <xdr:colOff>238125</xdr:colOff>
      <xdr:row>21</xdr:row>
      <xdr:rowOff>142875</xdr:rowOff>
    </xdr:from>
    <xdr:ext cx="988632" cy="7048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6991350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0</xdr:row>
      <xdr:rowOff>28575</xdr:rowOff>
    </xdr:from>
    <xdr:ext cx="988632" cy="7048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988632" cy="704850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21</xdr:row>
      <xdr:rowOff>133350</xdr:rowOff>
    </xdr:from>
    <xdr:ext cx="988632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981825"/>
          <a:ext cx="988632" cy="704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esults.bowlslink.com.au/competition/21f8a535-3a58-4f16-93aa-d110fa5056e5" TargetMode="External"/><Relationship Id="rId1" Type="http://schemas.openxmlformats.org/officeDocument/2006/relationships/hyperlink" Target="https://results.bowlslink.com.au/event/5f636748-26aa-4800-b1e3-562138c3095e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52"/>
  <sheetViews>
    <sheetView zoomScale="75" zoomScaleNormal="75" workbookViewId="0">
      <selection activeCell="A2" sqref="A2:L2"/>
    </sheetView>
  </sheetViews>
  <sheetFormatPr defaultColWidth="8.85546875" defaultRowHeight="15.75" x14ac:dyDescent="0.25"/>
  <cols>
    <col min="1" max="1" width="10.7109375" style="1" customWidth="1"/>
    <col min="2" max="2" width="14.28515625" style="1" customWidth="1"/>
    <col min="3" max="3" width="3.42578125" style="1" customWidth="1"/>
    <col min="4" max="4" width="10.7109375" style="1" customWidth="1"/>
    <col min="5" max="5" width="14.28515625" style="1" customWidth="1"/>
    <col min="6" max="6" width="3.42578125" style="1" customWidth="1"/>
    <col min="7" max="7" width="10.7109375" style="1" customWidth="1"/>
    <col min="8" max="8" width="14.28515625" style="1" customWidth="1"/>
    <col min="9" max="9" width="3.42578125" style="1" customWidth="1"/>
    <col min="10" max="10" width="10.7109375" style="1" customWidth="1"/>
    <col min="11" max="11" width="14.28515625" style="1" customWidth="1"/>
    <col min="12" max="12" width="3.42578125" style="1" customWidth="1"/>
    <col min="13" max="16384" width="8.85546875" style="1"/>
  </cols>
  <sheetData>
    <row r="1" spans="1:12" ht="52.15" customHeight="1" x14ac:dyDescent="0.25">
      <c r="A1" s="236" t="s">
        <v>40</v>
      </c>
      <c r="B1" s="237"/>
      <c r="C1" s="218" t="s">
        <v>262</v>
      </c>
      <c r="D1" s="218"/>
      <c r="E1" s="218"/>
      <c r="F1" s="69">
        <v>7</v>
      </c>
      <c r="G1" s="220">
        <v>45031</v>
      </c>
      <c r="H1" s="220"/>
      <c r="I1" s="220"/>
      <c r="J1" s="220"/>
      <c r="K1" s="70"/>
      <c r="L1" s="71"/>
    </row>
    <row r="2" spans="1:12" ht="35.450000000000003" customHeight="1" x14ac:dyDescent="0.25">
      <c r="A2" s="238" t="s">
        <v>242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</row>
    <row r="3" spans="1:12" ht="15.6" customHeight="1" x14ac:dyDescent="0.25">
      <c r="A3" s="260" t="s">
        <v>243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2"/>
    </row>
    <row r="4" spans="1:12" ht="15.75" customHeight="1" x14ac:dyDescent="0.25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</row>
    <row r="5" spans="1:12" ht="21" customHeight="1" thickBot="1" x14ac:dyDescent="0.3">
      <c r="A5" s="228" t="s">
        <v>49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30"/>
    </row>
    <row r="6" spans="1:12" ht="16.5" thickBot="1" x14ac:dyDescent="0.3">
      <c r="A6" s="241" t="s">
        <v>5</v>
      </c>
      <c r="B6" s="242"/>
      <c r="C6" s="242"/>
      <c r="D6" s="242" t="s">
        <v>6</v>
      </c>
      <c r="E6" s="242"/>
      <c r="F6" s="242"/>
      <c r="G6" s="242" t="s">
        <v>7</v>
      </c>
      <c r="H6" s="242"/>
      <c r="I6" s="242"/>
      <c r="J6" s="242" t="s">
        <v>8</v>
      </c>
      <c r="K6" s="242"/>
      <c r="L6" s="263"/>
    </row>
    <row r="7" spans="1:12" s="9" customFormat="1" x14ac:dyDescent="0.25">
      <c r="A7" s="223" t="s">
        <v>42</v>
      </c>
      <c r="B7" s="224"/>
      <c r="C7" s="41" t="s">
        <v>0</v>
      </c>
      <c r="D7" s="225" t="s">
        <v>271</v>
      </c>
      <c r="E7" s="225"/>
      <c r="F7" s="225"/>
      <c r="G7" s="41" t="s">
        <v>2</v>
      </c>
      <c r="H7" s="41" t="s">
        <v>271</v>
      </c>
      <c r="I7" s="41"/>
      <c r="J7" s="165"/>
      <c r="K7" s="166"/>
      <c r="L7" s="167"/>
    </row>
    <row r="8" spans="1:12" x14ac:dyDescent="0.25">
      <c r="A8" s="42" t="s">
        <v>169</v>
      </c>
      <c r="B8" s="43" t="s">
        <v>173</v>
      </c>
      <c r="C8" s="44"/>
      <c r="D8" s="45" t="s">
        <v>61</v>
      </c>
      <c r="E8" s="43" t="s">
        <v>62</v>
      </c>
      <c r="F8" s="44"/>
      <c r="G8" s="45" t="s">
        <v>89</v>
      </c>
      <c r="H8" s="43" t="s">
        <v>65</v>
      </c>
      <c r="I8" s="44"/>
      <c r="J8" s="45" t="s">
        <v>66</v>
      </c>
      <c r="K8" s="43" t="s">
        <v>67</v>
      </c>
      <c r="L8" s="195"/>
    </row>
    <row r="9" spans="1:12" x14ac:dyDescent="0.25">
      <c r="A9" s="42" t="s">
        <v>197</v>
      </c>
      <c r="B9" s="43" t="s">
        <v>58</v>
      </c>
      <c r="C9" s="44"/>
      <c r="D9" s="45" t="s">
        <v>68</v>
      </c>
      <c r="E9" s="43" t="s">
        <v>195</v>
      </c>
      <c r="F9" s="44"/>
      <c r="G9" s="45" t="s">
        <v>54</v>
      </c>
      <c r="H9" s="43" t="s">
        <v>60</v>
      </c>
      <c r="I9" s="44"/>
      <c r="J9" s="45" t="s">
        <v>237</v>
      </c>
      <c r="K9" s="43" t="s">
        <v>238</v>
      </c>
      <c r="L9" s="195"/>
    </row>
    <row r="10" spans="1:12" x14ac:dyDescent="0.25">
      <c r="A10" s="42" t="s">
        <v>59</v>
      </c>
      <c r="B10" s="43" t="s">
        <v>58</v>
      </c>
      <c r="C10" s="44"/>
      <c r="D10" s="45" t="s">
        <v>76</v>
      </c>
      <c r="E10" s="43" t="s">
        <v>77</v>
      </c>
      <c r="F10" s="44"/>
      <c r="G10" s="45" t="s">
        <v>54</v>
      </c>
      <c r="H10" s="43" t="s">
        <v>63</v>
      </c>
      <c r="I10" s="44"/>
      <c r="J10" s="45" t="s">
        <v>143</v>
      </c>
      <c r="K10" s="43" t="s">
        <v>236</v>
      </c>
      <c r="L10" s="195"/>
    </row>
    <row r="11" spans="1:12" ht="14.45" customHeight="1" thickBot="1" x14ac:dyDescent="0.3">
      <c r="A11" s="226" t="s">
        <v>11</v>
      </c>
      <c r="B11" s="227"/>
      <c r="C11" s="227"/>
      <c r="D11" s="47" t="s">
        <v>68</v>
      </c>
      <c r="E11" s="47" t="s">
        <v>195</v>
      </c>
      <c r="F11" s="47"/>
      <c r="G11" s="168"/>
      <c r="H11" s="168"/>
      <c r="I11" s="47"/>
      <c r="J11" s="47"/>
      <c r="K11" s="47"/>
      <c r="L11" s="48"/>
    </row>
    <row r="12" spans="1:12" s="9" customFormat="1" x14ac:dyDescent="0.25">
      <c r="A12" s="231" t="s">
        <v>48</v>
      </c>
      <c r="B12" s="232"/>
      <c r="C12" s="49" t="s">
        <v>0</v>
      </c>
      <c r="D12" s="233" t="s">
        <v>272</v>
      </c>
      <c r="E12" s="233"/>
      <c r="F12" s="233"/>
      <c r="G12" s="49" t="s">
        <v>2</v>
      </c>
      <c r="H12" s="49" t="s">
        <v>138</v>
      </c>
      <c r="I12" s="49"/>
      <c r="J12" s="49"/>
      <c r="K12" s="112"/>
      <c r="L12" s="50"/>
    </row>
    <row r="13" spans="1:12" x14ac:dyDescent="0.25">
      <c r="A13" s="178" t="s">
        <v>78</v>
      </c>
      <c r="B13" s="179" t="s">
        <v>79</v>
      </c>
      <c r="C13" s="180"/>
      <c r="D13" s="181" t="s">
        <v>74</v>
      </c>
      <c r="E13" s="179" t="s">
        <v>75</v>
      </c>
      <c r="F13" s="180"/>
      <c r="G13" s="181" t="s">
        <v>117</v>
      </c>
      <c r="H13" s="179" t="s">
        <v>199</v>
      </c>
      <c r="I13" s="180"/>
      <c r="J13" s="181" t="s">
        <v>71</v>
      </c>
      <c r="K13" s="179" t="s">
        <v>72</v>
      </c>
      <c r="L13" s="46"/>
    </row>
    <row r="14" spans="1:12" x14ac:dyDescent="0.25">
      <c r="A14" s="178" t="s">
        <v>277</v>
      </c>
      <c r="B14" s="179" t="s">
        <v>120</v>
      </c>
      <c r="C14" s="180"/>
      <c r="D14" s="181" t="s">
        <v>200</v>
      </c>
      <c r="E14" s="179" t="s">
        <v>189</v>
      </c>
      <c r="F14" s="180"/>
      <c r="G14" s="181" t="s">
        <v>175</v>
      </c>
      <c r="H14" s="179" t="s">
        <v>127</v>
      </c>
      <c r="I14" s="180"/>
      <c r="J14" s="181" t="s">
        <v>73</v>
      </c>
      <c r="K14" s="179" t="s">
        <v>60</v>
      </c>
      <c r="L14" s="46"/>
    </row>
    <row r="15" spans="1:12" x14ac:dyDescent="0.25">
      <c r="A15" s="178" t="s">
        <v>96</v>
      </c>
      <c r="B15" s="179" t="s">
        <v>196</v>
      </c>
      <c r="C15" s="180"/>
      <c r="D15" s="181" t="s">
        <v>82</v>
      </c>
      <c r="E15" s="179" t="s">
        <v>83</v>
      </c>
      <c r="F15" s="180"/>
      <c r="G15" s="181" t="s">
        <v>174</v>
      </c>
      <c r="H15" s="179" t="s">
        <v>70</v>
      </c>
      <c r="I15" s="180"/>
      <c r="J15" s="181" t="s">
        <v>239</v>
      </c>
      <c r="K15" s="179" t="s">
        <v>240</v>
      </c>
      <c r="L15" s="46"/>
    </row>
    <row r="16" spans="1:12" ht="16.5" thickBot="1" x14ac:dyDescent="0.3">
      <c r="A16" s="234" t="s">
        <v>11</v>
      </c>
      <c r="B16" s="235"/>
      <c r="C16" s="235"/>
      <c r="D16" s="51" t="s">
        <v>264</v>
      </c>
      <c r="E16" s="51" t="s">
        <v>265</v>
      </c>
      <c r="F16" s="51"/>
      <c r="G16" s="249"/>
      <c r="H16" s="249"/>
      <c r="I16" s="51"/>
      <c r="J16" s="51"/>
      <c r="K16" s="113"/>
      <c r="L16" s="52"/>
    </row>
    <row r="17" spans="1:12" s="9" customFormat="1" x14ac:dyDescent="0.25">
      <c r="A17" s="247" t="s">
        <v>201</v>
      </c>
      <c r="B17" s="248"/>
      <c r="C17" s="197" t="s">
        <v>0</v>
      </c>
      <c r="D17" s="253" t="s">
        <v>269</v>
      </c>
      <c r="E17" s="253"/>
      <c r="F17" s="253"/>
      <c r="G17" s="197" t="s">
        <v>2</v>
      </c>
      <c r="H17" s="197" t="s">
        <v>269</v>
      </c>
      <c r="I17" s="197"/>
      <c r="J17" s="197"/>
      <c r="K17" s="197"/>
      <c r="L17" s="198"/>
    </row>
    <row r="18" spans="1:12" x14ac:dyDescent="0.25">
      <c r="A18" s="178" t="s">
        <v>149</v>
      </c>
      <c r="B18" s="179" t="s">
        <v>81</v>
      </c>
      <c r="C18" s="180"/>
      <c r="D18" s="181" t="s">
        <v>86</v>
      </c>
      <c r="E18" s="179" t="s">
        <v>87</v>
      </c>
      <c r="F18" s="180"/>
      <c r="G18" s="181" t="s">
        <v>91</v>
      </c>
      <c r="H18" s="179" t="s">
        <v>92</v>
      </c>
      <c r="I18" s="180"/>
      <c r="J18" s="181" t="s">
        <v>190</v>
      </c>
      <c r="K18" s="179" t="s">
        <v>191</v>
      </c>
      <c r="L18" s="195"/>
    </row>
    <row r="19" spans="1:12" x14ac:dyDescent="0.25">
      <c r="A19" s="178" t="s">
        <v>53</v>
      </c>
      <c r="B19" s="179" t="s">
        <v>95</v>
      </c>
      <c r="C19" s="180"/>
      <c r="D19" s="181" t="s">
        <v>204</v>
      </c>
      <c r="E19" s="179" t="s">
        <v>83</v>
      </c>
      <c r="F19" s="180"/>
      <c r="G19" s="181" t="s">
        <v>69</v>
      </c>
      <c r="H19" s="179" t="s">
        <v>198</v>
      </c>
      <c r="I19" s="180"/>
      <c r="J19" s="181" t="s">
        <v>202</v>
      </c>
      <c r="K19" s="179" t="s">
        <v>203</v>
      </c>
      <c r="L19" s="195"/>
    </row>
    <row r="20" spans="1:12" ht="16.5" thickBot="1" x14ac:dyDescent="0.3">
      <c r="A20" s="178" t="s">
        <v>205</v>
      </c>
      <c r="B20" s="179" t="s">
        <v>206</v>
      </c>
      <c r="C20" s="180"/>
      <c r="D20" s="181" t="s">
        <v>53</v>
      </c>
      <c r="E20" s="179" t="s">
        <v>222</v>
      </c>
      <c r="F20" s="180"/>
      <c r="G20" s="181" t="s">
        <v>123</v>
      </c>
      <c r="H20" s="179" t="s">
        <v>97</v>
      </c>
      <c r="I20" s="180"/>
      <c r="J20" s="181" t="s">
        <v>68</v>
      </c>
      <c r="K20" s="179" t="s">
        <v>97</v>
      </c>
      <c r="L20" s="195"/>
    </row>
    <row r="21" spans="1:12" ht="16.5" thickBot="1" x14ac:dyDescent="0.3">
      <c r="A21" s="221" t="s">
        <v>11</v>
      </c>
      <c r="B21" s="222"/>
      <c r="C21" s="222"/>
      <c r="D21" s="199" t="s">
        <v>86</v>
      </c>
      <c r="E21" s="199" t="s">
        <v>87</v>
      </c>
      <c r="F21" s="200"/>
      <c r="G21" s="243"/>
      <c r="H21" s="243"/>
      <c r="I21" s="243"/>
      <c r="J21" s="243"/>
      <c r="K21" s="243"/>
      <c r="L21" s="244"/>
    </row>
    <row r="22" spans="1:12" s="9" customFormat="1" x14ac:dyDescent="0.25">
      <c r="A22" s="254" t="s">
        <v>43</v>
      </c>
      <c r="B22" s="255"/>
      <c r="C22" s="114" t="s">
        <v>0</v>
      </c>
      <c r="D22" s="252" t="s">
        <v>273</v>
      </c>
      <c r="E22" s="252"/>
      <c r="F22" s="252"/>
      <c r="G22" s="114" t="s">
        <v>2</v>
      </c>
      <c r="H22" s="114" t="s">
        <v>138</v>
      </c>
      <c r="I22" s="114"/>
      <c r="J22" s="114"/>
      <c r="K22" s="170"/>
      <c r="L22" s="115"/>
    </row>
    <row r="23" spans="1:12" x14ac:dyDescent="0.25">
      <c r="A23" s="178" t="s">
        <v>182</v>
      </c>
      <c r="B23" s="179" t="s">
        <v>187</v>
      </c>
      <c r="C23" s="180"/>
      <c r="D23" s="181" t="s">
        <v>278</v>
      </c>
      <c r="E23" s="179" t="s">
        <v>279</v>
      </c>
      <c r="F23" s="180"/>
      <c r="G23" s="181" t="s">
        <v>100</v>
      </c>
      <c r="H23" s="179" t="s">
        <v>101</v>
      </c>
      <c r="I23" s="180"/>
      <c r="J23" s="181" t="s">
        <v>88</v>
      </c>
      <c r="K23" s="179" t="s">
        <v>225</v>
      </c>
      <c r="L23" s="195"/>
    </row>
    <row r="24" spans="1:12" x14ac:dyDescent="0.25">
      <c r="A24" s="178" t="s">
        <v>218</v>
      </c>
      <c r="B24" s="179" t="s">
        <v>219</v>
      </c>
      <c r="C24" s="180"/>
      <c r="D24" s="181" t="s">
        <v>89</v>
      </c>
      <c r="E24" s="179" t="s">
        <v>109</v>
      </c>
      <c r="F24" s="180"/>
      <c r="G24" s="181" t="s">
        <v>175</v>
      </c>
      <c r="H24" s="179" t="s">
        <v>98</v>
      </c>
      <c r="I24" s="180"/>
      <c r="J24" s="181" t="s">
        <v>223</v>
      </c>
      <c r="K24" s="179" t="s">
        <v>224</v>
      </c>
      <c r="L24" s="195"/>
    </row>
    <row r="25" spans="1:12" x14ac:dyDescent="0.25">
      <c r="A25" s="178" t="s">
        <v>220</v>
      </c>
      <c r="B25" s="179" t="s">
        <v>62</v>
      </c>
      <c r="C25" s="180"/>
      <c r="D25" s="181" t="s">
        <v>93</v>
      </c>
      <c r="E25" s="179" t="s">
        <v>94</v>
      </c>
      <c r="F25" s="180"/>
      <c r="G25" s="181" t="s">
        <v>89</v>
      </c>
      <c r="H25" s="179" t="s">
        <v>90</v>
      </c>
      <c r="I25" s="180"/>
      <c r="J25" s="181" t="s">
        <v>194</v>
      </c>
      <c r="K25" s="179" t="s">
        <v>192</v>
      </c>
      <c r="L25" s="195"/>
    </row>
    <row r="26" spans="1:12" ht="16.5" thickBot="1" x14ac:dyDescent="0.3">
      <c r="A26" s="256" t="s">
        <v>11</v>
      </c>
      <c r="B26" s="257"/>
      <c r="C26" s="257"/>
      <c r="D26" s="116" t="s">
        <v>93</v>
      </c>
      <c r="E26" s="116" t="s">
        <v>94</v>
      </c>
      <c r="F26" s="116"/>
      <c r="G26" s="219"/>
      <c r="H26" s="219"/>
      <c r="I26" s="116"/>
      <c r="J26" s="116"/>
      <c r="K26" s="116"/>
      <c r="L26" s="117"/>
    </row>
    <row r="27" spans="1:12" s="9" customFormat="1" x14ac:dyDescent="0.25">
      <c r="A27" s="250" t="s">
        <v>233</v>
      </c>
      <c r="B27" s="251"/>
      <c r="C27" s="135" t="s">
        <v>0</v>
      </c>
      <c r="D27" s="246" t="s">
        <v>269</v>
      </c>
      <c r="E27" s="246"/>
      <c r="F27" s="246"/>
      <c r="G27" s="135" t="s">
        <v>2</v>
      </c>
      <c r="H27" s="135" t="s">
        <v>274</v>
      </c>
      <c r="I27" s="135"/>
      <c r="J27" s="135"/>
      <c r="K27" s="169"/>
      <c r="L27" s="136"/>
    </row>
    <row r="28" spans="1:12" x14ac:dyDescent="0.25">
      <c r="A28" s="42" t="s">
        <v>125</v>
      </c>
      <c r="B28" s="43" t="s">
        <v>126</v>
      </c>
      <c r="C28" s="44"/>
      <c r="D28" s="45" t="s">
        <v>124</v>
      </c>
      <c r="E28" s="43" t="s">
        <v>112</v>
      </c>
      <c r="F28" s="44"/>
      <c r="G28" s="45" t="s">
        <v>89</v>
      </c>
      <c r="H28" s="43" t="s">
        <v>105</v>
      </c>
      <c r="I28" s="44"/>
      <c r="J28" s="45" t="s">
        <v>207</v>
      </c>
      <c r="K28" s="43" t="s">
        <v>208</v>
      </c>
      <c r="L28" s="46"/>
    </row>
    <row r="29" spans="1:12" x14ac:dyDescent="0.25">
      <c r="A29" s="42" t="s">
        <v>99</v>
      </c>
      <c r="B29" s="43" t="s">
        <v>114</v>
      </c>
      <c r="C29" s="44"/>
      <c r="D29" s="45" t="s">
        <v>171</v>
      </c>
      <c r="E29" s="43" t="s">
        <v>90</v>
      </c>
      <c r="F29" s="44"/>
      <c r="G29" s="45" t="s">
        <v>118</v>
      </c>
      <c r="H29" s="43" t="s">
        <v>119</v>
      </c>
      <c r="I29" s="44"/>
      <c r="J29" s="45" t="s">
        <v>80</v>
      </c>
      <c r="K29" s="43" t="s">
        <v>81</v>
      </c>
      <c r="L29" s="46"/>
    </row>
    <row r="30" spans="1:12" x14ac:dyDescent="0.25">
      <c r="A30" s="42" t="s">
        <v>104</v>
      </c>
      <c r="B30" s="43" t="s">
        <v>235</v>
      </c>
      <c r="C30" s="44"/>
      <c r="D30" s="45" t="s">
        <v>117</v>
      </c>
      <c r="E30" s="43" t="s">
        <v>95</v>
      </c>
      <c r="F30" s="44"/>
      <c r="G30" s="45" t="s">
        <v>177</v>
      </c>
      <c r="H30" s="43" t="s">
        <v>94</v>
      </c>
      <c r="I30" s="44"/>
      <c r="J30" s="45" t="s">
        <v>55</v>
      </c>
      <c r="K30" s="43" t="s">
        <v>113</v>
      </c>
      <c r="L30" s="40"/>
    </row>
    <row r="31" spans="1:12" ht="16.5" thickBot="1" x14ac:dyDescent="0.3">
      <c r="A31" s="266" t="s">
        <v>11</v>
      </c>
      <c r="B31" s="267"/>
      <c r="C31" s="267"/>
      <c r="D31" s="137" t="s">
        <v>124</v>
      </c>
      <c r="E31" s="137" t="s">
        <v>112</v>
      </c>
      <c r="F31" s="137"/>
      <c r="G31" s="275"/>
      <c r="H31" s="275"/>
      <c r="I31" s="137"/>
      <c r="J31" s="137"/>
      <c r="K31" s="137"/>
      <c r="L31" s="138"/>
    </row>
    <row r="32" spans="1:12" s="9" customFormat="1" x14ac:dyDescent="0.25">
      <c r="A32" s="276" t="s">
        <v>234</v>
      </c>
      <c r="B32" s="277"/>
      <c r="C32" s="182" t="s">
        <v>0</v>
      </c>
      <c r="D32" s="278" t="s">
        <v>275</v>
      </c>
      <c r="E32" s="278"/>
      <c r="F32" s="278"/>
      <c r="G32" s="182" t="s">
        <v>2</v>
      </c>
      <c r="H32" s="182" t="s">
        <v>275</v>
      </c>
      <c r="I32" s="182"/>
      <c r="J32" s="182"/>
      <c r="K32" s="183"/>
      <c r="L32" s="184"/>
    </row>
    <row r="33" spans="1:12" x14ac:dyDescent="0.25">
      <c r="A33" s="178" t="s">
        <v>282</v>
      </c>
      <c r="B33" s="179" t="s">
        <v>172</v>
      </c>
      <c r="C33" s="180"/>
      <c r="D33" s="181" t="s">
        <v>64</v>
      </c>
      <c r="E33" s="179" t="s">
        <v>120</v>
      </c>
      <c r="F33" s="180"/>
      <c r="G33" s="181" t="s">
        <v>184</v>
      </c>
      <c r="H33" s="179" t="s">
        <v>97</v>
      </c>
      <c r="I33" s="180"/>
      <c r="J33" s="181" t="s">
        <v>86</v>
      </c>
      <c r="K33" s="179" t="s">
        <v>120</v>
      </c>
      <c r="L33" s="195"/>
    </row>
    <row r="34" spans="1:12" x14ac:dyDescent="0.25">
      <c r="A34" s="178" t="s">
        <v>226</v>
      </c>
      <c r="B34" s="179" t="s">
        <v>148</v>
      </c>
      <c r="C34" s="180"/>
      <c r="D34" s="181" t="s">
        <v>227</v>
      </c>
      <c r="E34" s="179" t="s">
        <v>228</v>
      </c>
      <c r="F34" s="180"/>
      <c r="G34" s="181" t="s">
        <v>183</v>
      </c>
      <c r="H34" s="179" t="s">
        <v>67</v>
      </c>
      <c r="I34" s="180"/>
      <c r="J34" s="181" t="s">
        <v>108</v>
      </c>
      <c r="K34" s="179" t="s">
        <v>209</v>
      </c>
      <c r="L34" s="195"/>
    </row>
    <row r="35" spans="1:12" x14ac:dyDescent="0.25">
      <c r="A35" s="178" t="s">
        <v>231</v>
      </c>
      <c r="B35" s="179" t="s">
        <v>232</v>
      </c>
      <c r="C35" s="180"/>
      <c r="D35" s="181" t="s">
        <v>96</v>
      </c>
      <c r="E35" s="179" t="s">
        <v>170</v>
      </c>
      <c r="F35" s="180"/>
      <c r="G35" s="181" t="s">
        <v>117</v>
      </c>
      <c r="H35" s="179" t="s">
        <v>121</v>
      </c>
      <c r="I35" s="180"/>
      <c r="J35" s="181" t="s">
        <v>280</v>
      </c>
      <c r="K35" s="179" t="s">
        <v>281</v>
      </c>
      <c r="L35" s="196"/>
    </row>
    <row r="36" spans="1:12" ht="16.5" thickBot="1" x14ac:dyDescent="0.3">
      <c r="A36" s="279" t="s">
        <v>11</v>
      </c>
      <c r="B36" s="280"/>
      <c r="C36" s="280"/>
      <c r="D36" s="185" t="s">
        <v>270</v>
      </c>
      <c r="E36" s="185" t="s">
        <v>209</v>
      </c>
      <c r="F36" s="185"/>
      <c r="G36" s="281"/>
      <c r="H36" s="281"/>
      <c r="I36" s="185"/>
      <c r="J36" s="185"/>
      <c r="K36" s="185"/>
      <c r="L36" s="207"/>
    </row>
    <row r="37" spans="1:12" x14ac:dyDescent="0.25">
      <c r="A37" s="282" t="s">
        <v>176</v>
      </c>
      <c r="B37" s="283"/>
      <c r="C37" s="118" t="s">
        <v>0</v>
      </c>
      <c r="D37" s="245" t="s">
        <v>276</v>
      </c>
      <c r="E37" s="245"/>
      <c r="F37" s="245"/>
      <c r="G37" s="118" t="s">
        <v>2</v>
      </c>
      <c r="H37" s="118" t="s">
        <v>274</v>
      </c>
      <c r="I37" s="118"/>
      <c r="J37" s="118"/>
      <c r="K37" s="171"/>
      <c r="L37" s="119"/>
    </row>
    <row r="38" spans="1:12" x14ac:dyDescent="0.25">
      <c r="A38" s="178" t="s">
        <v>216</v>
      </c>
      <c r="B38" s="179" t="s">
        <v>217</v>
      </c>
      <c r="C38" s="180"/>
      <c r="D38" s="181" t="s">
        <v>186</v>
      </c>
      <c r="E38" s="179" t="s">
        <v>230</v>
      </c>
      <c r="F38" s="180"/>
      <c r="G38" s="181" t="s">
        <v>106</v>
      </c>
      <c r="H38" s="179" t="s">
        <v>107</v>
      </c>
      <c r="I38" s="180"/>
      <c r="J38" s="181" t="s">
        <v>263</v>
      </c>
      <c r="K38" s="179" t="s">
        <v>103</v>
      </c>
      <c r="L38" s="195"/>
    </row>
    <row r="39" spans="1:12" x14ac:dyDescent="0.25">
      <c r="A39" s="178" t="s">
        <v>212</v>
      </c>
      <c r="B39" s="179" t="s">
        <v>213</v>
      </c>
      <c r="C39" s="180"/>
      <c r="D39" s="181" t="s">
        <v>241</v>
      </c>
      <c r="E39" s="179" t="s">
        <v>116</v>
      </c>
      <c r="F39" s="180"/>
      <c r="G39" s="181" t="s">
        <v>167</v>
      </c>
      <c r="H39" s="179" t="s">
        <v>168</v>
      </c>
      <c r="I39" s="180"/>
      <c r="J39" s="181" t="s">
        <v>124</v>
      </c>
      <c r="K39" s="179" t="s">
        <v>210</v>
      </c>
      <c r="L39" s="195"/>
    </row>
    <row r="40" spans="1:12" x14ac:dyDescent="0.25">
      <c r="A40" s="178" t="s">
        <v>100</v>
      </c>
      <c r="B40" s="179" t="s">
        <v>102</v>
      </c>
      <c r="C40" s="180"/>
      <c r="D40" s="181" t="s">
        <v>110</v>
      </c>
      <c r="E40" s="179" t="s">
        <v>111</v>
      </c>
      <c r="F40" s="180"/>
      <c r="G40" s="181" t="s">
        <v>267</v>
      </c>
      <c r="H40" s="179" t="s">
        <v>115</v>
      </c>
      <c r="I40" s="180"/>
      <c r="J40" s="181" t="s">
        <v>211</v>
      </c>
      <c r="K40" s="179" t="s">
        <v>115</v>
      </c>
      <c r="L40" s="196"/>
    </row>
    <row r="41" spans="1:12" ht="16.5" thickBot="1" x14ac:dyDescent="0.3">
      <c r="A41" s="258" t="s">
        <v>11</v>
      </c>
      <c r="B41" s="259"/>
      <c r="C41" s="259"/>
      <c r="D41" s="120" t="s">
        <v>241</v>
      </c>
      <c r="E41" s="120" t="s">
        <v>116</v>
      </c>
      <c r="F41" s="208"/>
      <c r="G41" s="209"/>
      <c r="H41" s="209"/>
      <c r="I41" s="208"/>
      <c r="J41" s="208"/>
      <c r="K41" s="208"/>
      <c r="L41" s="210"/>
    </row>
    <row r="42" spans="1:12" s="9" customFormat="1" x14ac:dyDescent="0.25">
      <c r="A42" s="268" t="s">
        <v>10</v>
      </c>
      <c r="B42" s="269"/>
      <c r="C42" s="270" t="s">
        <v>181</v>
      </c>
      <c r="D42" s="270"/>
      <c r="E42" s="270"/>
      <c r="F42" s="270"/>
      <c r="G42" s="270"/>
      <c r="H42" s="270"/>
      <c r="I42" s="271" t="s">
        <v>39</v>
      </c>
      <c r="J42" s="269"/>
      <c r="K42" s="269"/>
      <c r="L42" s="272"/>
    </row>
    <row r="43" spans="1:12" x14ac:dyDescent="0.25">
      <c r="A43" s="42"/>
      <c r="B43" s="43"/>
      <c r="C43" s="44"/>
      <c r="D43" s="45"/>
      <c r="E43" s="43"/>
      <c r="F43" s="44"/>
      <c r="G43" s="45"/>
      <c r="H43" s="43"/>
      <c r="I43" s="53"/>
      <c r="J43" s="45" t="s">
        <v>185</v>
      </c>
      <c r="K43" s="43" t="s">
        <v>119</v>
      </c>
      <c r="L43" s="54"/>
    </row>
    <row r="44" spans="1:12" x14ac:dyDescent="0.25">
      <c r="A44" s="55"/>
      <c r="B44" s="56"/>
      <c r="C44" s="44"/>
      <c r="D44" s="45"/>
      <c r="E44" s="43"/>
      <c r="F44" s="44"/>
      <c r="G44" s="45"/>
      <c r="H44" s="43"/>
      <c r="I44" s="53"/>
      <c r="J44" s="45" t="s">
        <v>188</v>
      </c>
      <c r="K44" s="43" t="s">
        <v>189</v>
      </c>
      <c r="L44" s="54"/>
    </row>
    <row r="45" spans="1:12" x14ac:dyDescent="0.25">
      <c r="A45" s="55"/>
      <c r="B45" s="56"/>
      <c r="C45" s="44"/>
      <c r="D45" s="45"/>
      <c r="E45" s="43"/>
      <c r="F45" s="44"/>
      <c r="G45" s="45"/>
      <c r="H45" s="43"/>
      <c r="I45" s="53"/>
      <c r="J45" s="45" t="s">
        <v>169</v>
      </c>
      <c r="K45" s="43" t="s">
        <v>62</v>
      </c>
      <c r="L45" s="54"/>
    </row>
    <row r="46" spans="1:12" x14ac:dyDescent="0.25">
      <c r="A46" s="55"/>
      <c r="B46" s="56"/>
      <c r="C46" s="44"/>
      <c r="D46" s="57"/>
      <c r="E46" s="56"/>
      <c r="F46" s="44"/>
      <c r="G46" s="45"/>
      <c r="H46" s="43"/>
      <c r="I46" s="53"/>
      <c r="J46" s="45" t="s">
        <v>84</v>
      </c>
      <c r="K46" s="43" t="s">
        <v>85</v>
      </c>
      <c r="L46" s="54"/>
    </row>
    <row r="47" spans="1:12" x14ac:dyDescent="0.25">
      <c r="A47" s="42"/>
      <c r="B47" s="43"/>
      <c r="C47" s="44"/>
      <c r="D47" s="57"/>
      <c r="E47" s="56"/>
      <c r="F47" s="44"/>
      <c r="G47" s="57"/>
      <c r="H47" s="56"/>
      <c r="I47" s="53"/>
      <c r="J47" s="45" t="s">
        <v>82</v>
      </c>
      <c r="K47" s="43" t="s">
        <v>122</v>
      </c>
      <c r="L47" s="54"/>
    </row>
    <row r="48" spans="1:12" x14ac:dyDescent="0.25">
      <c r="A48" s="55"/>
      <c r="B48" s="56"/>
      <c r="C48" s="44"/>
      <c r="D48" s="57"/>
      <c r="E48" s="56"/>
      <c r="F48" s="44"/>
      <c r="G48" s="45" t="s">
        <v>214</v>
      </c>
      <c r="H48" s="43" t="s">
        <v>215</v>
      </c>
      <c r="I48" s="53"/>
      <c r="J48" s="45" t="s">
        <v>193</v>
      </c>
      <c r="K48" s="43" t="s">
        <v>122</v>
      </c>
      <c r="L48" s="54"/>
    </row>
    <row r="49" spans="1:12" x14ac:dyDescent="0.25">
      <c r="A49" s="42"/>
      <c r="B49" s="43"/>
      <c r="C49" s="53"/>
      <c r="D49" s="45"/>
      <c r="E49" s="43"/>
      <c r="F49" s="44"/>
      <c r="G49" s="45" t="s">
        <v>117</v>
      </c>
      <c r="H49" s="43" t="s">
        <v>121</v>
      </c>
      <c r="I49" s="53"/>
      <c r="J49" s="45" t="s">
        <v>266</v>
      </c>
      <c r="K49" s="43" t="s">
        <v>221</v>
      </c>
      <c r="L49" s="54"/>
    </row>
    <row r="50" spans="1:12" x14ac:dyDescent="0.25">
      <c r="A50" s="55"/>
      <c r="B50" s="56"/>
      <c r="C50" s="53"/>
      <c r="D50" s="57"/>
      <c r="E50" s="56"/>
      <c r="F50" s="53"/>
      <c r="G50" s="57" t="s">
        <v>268</v>
      </c>
      <c r="H50" s="56" t="s">
        <v>166</v>
      </c>
      <c r="I50" s="58"/>
      <c r="J50" s="57" t="s">
        <v>88</v>
      </c>
      <c r="K50" s="56" t="s">
        <v>229</v>
      </c>
      <c r="L50" s="54"/>
    </row>
    <row r="51" spans="1:12" ht="16.5" thickBot="1" x14ac:dyDescent="0.3">
      <c r="A51" s="59"/>
      <c r="B51" s="60"/>
      <c r="C51" s="60"/>
      <c r="D51" s="60"/>
      <c r="E51" s="60"/>
      <c r="F51" s="60"/>
      <c r="G51" s="273"/>
      <c r="H51" s="273"/>
      <c r="I51" s="273"/>
      <c r="J51" s="273"/>
      <c r="K51" s="273"/>
      <c r="L51" s="274"/>
    </row>
    <row r="52" spans="1:12" x14ac:dyDescent="0.25">
      <c r="A52" s="264">
        <f ca="1">TODAY()</f>
        <v>45034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</row>
  </sheetData>
  <mergeCells count="42">
    <mergeCell ref="A41:C41"/>
    <mergeCell ref="D6:F6"/>
    <mergeCell ref="A3:L3"/>
    <mergeCell ref="J6:L6"/>
    <mergeCell ref="A52:L52"/>
    <mergeCell ref="A31:C31"/>
    <mergeCell ref="A42:B42"/>
    <mergeCell ref="C42:H42"/>
    <mergeCell ref="I42:L42"/>
    <mergeCell ref="G51:L51"/>
    <mergeCell ref="G31:H31"/>
    <mergeCell ref="A32:B32"/>
    <mergeCell ref="D32:F32"/>
    <mergeCell ref="A36:C36"/>
    <mergeCell ref="G36:H36"/>
    <mergeCell ref="A37:B37"/>
    <mergeCell ref="D37:F37"/>
    <mergeCell ref="D27:F27"/>
    <mergeCell ref="A17:B17"/>
    <mergeCell ref="G16:H16"/>
    <mergeCell ref="A27:B27"/>
    <mergeCell ref="D22:F22"/>
    <mergeCell ref="D17:F17"/>
    <mergeCell ref="G21:I21"/>
    <mergeCell ref="A22:B22"/>
    <mergeCell ref="A26:C26"/>
    <mergeCell ref="C1:E1"/>
    <mergeCell ref="G26:H26"/>
    <mergeCell ref="G1:J1"/>
    <mergeCell ref="A21:C21"/>
    <mergeCell ref="A7:B7"/>
    <mergeCell ref="D7:F7"/>
    <mergeCell ref="A11:C11"/>
    <mergeCell ref="A5:L5"/>
    <mergeCell ref="A12:B12"/>
    <mergeCell ref="D12:F12"/>
    <mergeCell ref="A16:C16"/>
    <mergeCell ref="A1:B1"/>
    <mergeCell ref="A2:L2"/>
    <mergeCell ref="A6:C6"/>
    <mergeCell ref="J21:L21"/>
    <mergeCell ref="G6:I6"/>
  </mergeCells>
  <pageMargins left="0.51181102362204722" right="0.51181102362204722" top="0.74803149606299213" bottom="0.35433070866141736" header="0.31496062992125984" footer="0.31496062992125984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45"/>
  <sheetViews>
    <sheetView topLeftCell="A19" workbookViewId="0">
      <selection activeCell="AE39" sqref="AE39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142</v>
      </c>
      <c r="C28" s="150"/>
      <c r="D28" s="150"/>
      <c r="E28" s="150"/>
      <c r="J28" s="161"/>
      <c r="L28" s="160" t="str">
        <f>A28</f>
        <v>EVENT: ZONE 10 PENNANT GRADE 7 White</v>
      </c>
      <c r="N28" s="150"/>
      <c r="O28" s="150"/>
      <c r="P28" s="150"/>
      <c r="U28" s="161"/>
      <c r="W28" s="160" t="str">
        <f>A28</f>
        <v>EVENT: ZONE 10 PENNANT GRADE 7 White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e">
        <f>Teams!#REF!</f>
        <v>#REF!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e">
        <f>G30</f>
        <v>#REF!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e">
        <f>G30</f>
        <v>#REF!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s="362" t="e">
        <f>Teams!#REF!</f>
        <v>#REF!</v>
      </c>
      <c r="E31" s="362"/>
      <c r="F31" s="362"/>
      <c r="G31" s="362"/>
      <c r="J31" s="161"/>
      <c r="L31" s="162"/>
      <c r="M31"/>
      <c r="N31" s="146" t="s">
        <v>2</v>
      </c>
      <c r="O31" s="362" t="e">
        <f>D31</f>
        <v>#REF!</v>
      </c>
      <c r="P31" s="362"/>
      <c r="Q31" s="362"/>
      <c r="R31" s="362"/>
      <c r="U31" s="161"/>
      <c r="W31" s="162"/>
      <c r="X31"/>
      <c r="Y31" s="146" t="s">
        <v>2</v>
      </c>
      <c r="Z31" s="362" t="e">
        <f>D31</f>
        <v>#REF!</v>
      </c>
      <c r="AA31" s="362"/>
      <c r="AB31" s="362"/>
      <c r="AC31" s="362"/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C32</f>
        <v>45031</v>
      </c>
      <c r="O32" s="351"/>
      <c r="P32" s="351"/>
      <c r="R32" t="s">
        <v>132</v>
      </c>
      <c r="U32" s="161"/>
      <c r="W32" s="160" t="s">
        <v>139</v>
      </c>
      <c r="Y32" s="351">
        <f>C32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e">
        <f>Teams!#REF!</f>
        <v>#REF!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e">
        <f>F34</f>
        <v>#REF!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e">
        <f>F34</f>
        <v>#REF!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e">
        <f>Teams!#REF!</f>
        <v>#REF!</v>
      </c>
      <c r="C35" s="348"/>
      <c r="D35" s="346" t="e">
        <f>Teams!#REF!</f>
        <v>#REF!</v>
      </c>
      <c r="E35" s="346"/>
      <c r="F35" s="146" t="s">
        <v>1</v>
      </c>
      <c r="G35" s="344" t="s">
        <v>150</v>
      </c>
      <c r="H35" s="344"/>
      <c r="I35" s="344" t="s">
        <v>151</v>
      </c>
      <c r="J35" s="345"/>
      <c r="L35" s="162" t="s">
        <v>1</v>
      </c>
      <c r="M35" s="348" t="e">
        <f>Teams!#REF!</f>
        <v>#REF!</v>
      </c>
      <c r="N35" s="348"/>
      <c r="O35" s="346" t="e">
        <f>Teams!#REF!</f>
        <v>#REF!</v>
      </c>
      <c r="P35" s="346"/>
      <c r="Q35" s="146" t="s">
        <v>1</v>
      </c>
      <c r="R35" s="344" t="s">
        <v>156</v>
      </c>
      <c r="S35" s="344"/>
      <c r="T35" s="344" t="s">
        <v>157</v>
      </c>
      <c r="U35" s="345"/>
      <c r="W35" s="162" t="s">
        <v>1</v>
      </c>
      <c r="X35" s="348" t="e">
        <f>Teams!#REF!</f>
        <v>#REF!</v>
      </c>
      <c r="Y35" s="348"/>
      <c r="Z35" s="346" t="e">
        <f>Teams!#REF!</f>
        <v>#REF!</v>
      </c>
      <c r="AA35" s="346"/>
      <c r="AB35" s="146" t="s">
        <v>1</v>
      </c>
      <c r="AC35" s="344" t="s">
        <v>145</v>
      </c>
      <c r="AD35" s="344"/>
      <c r="AE35" s="344" t="s">
        <v>162</v>
      </c>
      <c r="AF35" s="345"/>
    </row>
    <row r="36" spans="1:32" ht="22.5" customHeight="1" x14ac:dyDescent="0.25">
      <c r="A36" s="162" t="s">
        <v>4</v>
      </c>
      <c r="B36" s="348" t="e">
        <f>Teams!#REF!</f>
        <v>#REF!</v>
      </c>
      <c r="C36" s="348"/>
      <c r="D36" s="347" t="e">
        <f>Teams!#REF!</f>
        <v>#REF!</v>
      </c>
      <c r="E36" s="347"/>
      <c r="F36" s="146" t="s">
        <v>4</v>
      </c>
      <c r="G36" s="340" t="s">
        <v>152</v>
      </c>
      <c r="H36" s="340"/>
      <c r="I36" s="340" t="s">
        <v>153</v>
      </c>
      <c r="J36" s="341"/>
      <c r="L36" s="162" t="s">
        <v>4</v>
      </c>
      <c r="M36" s="348" t="e">
        <f>Teams!#REF!</f>
        <v>#REF!</v>
      </c>
      <c r="N36" s="348"/>
      <c r="O36" s="347" t="e">
        <f>Teams!#REF!</f>
        <v>#REF!</v>
      </c>
      <c r="P36" s="347"/>
      <c r="Q36" s="146" t="s">
        <v>4</v>
      </c>
      <c r="R36" s="340" t="s">
        <v>144</v>
      </c>
      <c r="S36" s="340"/>
      <c r="T36" s="340" t="s">
        <v>158</v>
      </c>
      <c r="U36" s="341"/>
      <c r="W36" s="162" t="s">
        <v>4</v>
      </c>
      <c r="X36" s="348" t="e">
        <f>Teams!#REF!</f>
        <v>#REF!</v>
      </c>
      <c r="Y36" s="348"/>
      <c r="Z36" s="347" t="e">
        <f>Teams!#REF!</f>
        <v>#REF!</v>
      </c>
      <c r="AA36" s="347"/>
      <c r="AB36" s="146" t="s">
        <v>4</v>
      </c>
      <c r="AC36" s="340" t="s">
        <v>146</v>
      </c>
      <c r="AD36" s="340"/>
      <c r="AE36" s="340" t="s">
        <v>163</v>
      </c>
      <c r="AF36" s="341"/>
    </row>
    <row r="37" spans="1:32" ht="22.5" customHeight="1" x14ac:dyDescent="0.25">
      <c r="A37" s="162" t="s">
        <v>3</v>
      </c>
      <c r="B37" s="348" t="e">
        <f>Teams!#REF!</f>
        <v>#REF!</v>
      </c>
      <c r="C37" s="348"/>
      <c r="D37" s="347" t="e">
        <f>Teams!#REF!</f>
        <v>#REF!</v>
      </c>
      <c r="E37" s="347"/>
      <c r="F37" s="146" t="s">
        <v>3</v>
      </c>
      <c r="G37" s="340" t="s">
        <v>146</v>
      </c>
      <c r="H37" s="340"/>
      <c r="I37" s="340" t="s">
        <v>154</v>
      </c>
      <c r="J37" s="341"/>
      <c r="L37" s="162" t="s">
        <v>3</v>
      </c>
      <c r="M37" s="348" t="e">
        <f>Teams!#REF!</f>
        <v>#REF!</v>
      </c>
      <c r="N37" s="348"/>
      <c r="O37" s="347" t="e">
        <f>Teams!#REF!</f>
        <v>#REF!</v>
      </c>
      <c r="P37" s="347"/>
      <c r="Q37" s="146" t="s">
        <v>3</v>
      </c>
      <c r="R37" s="340" t="s">
        <v>159</v>
      </c>
      <c r="S37" s="340"/>
      <c r="T37" s="340" t="s">
        <v>160</v>
      </c>
      <c r="U37" s="341"/>
      <c r="W37" s="162" t="s">
        <v>3</v>
      </c>
      <c r="X37" s="348" t="e">
        <f>Teams!#REF!</f>
        <v>#REF!</v>
      </c>
      <c r="Y37" s="348"/>
      <c r="Z37" s="347" t="e">
        <f>Teams!#REF!</f>
        <v>#REF!</v>
      </c>
      <c r="AA37" s="347"/>
      <c r="AB37" s="146" t="s">
        <v>3</v>
      </c>
      <c r="AC37" s="340" t="s">
        <v>164</v>
      </c>
      <c r="AD37" s="340"/>
      <c r="AE37" s="340" t="s">
        <v>165</v>
      </c>
      <c r="AF37" s="341"/>
    </row>
    <row r="38" spans="1:32" ht="22.5" customHeight="1" x14ac:dyDescent="0.25">
      <c r="A38" s="162" t="s">
        <v>4</v>
      </c>
      <c r="B38" s="348" t="e">
        <f>Teams!#REF!</f>
        <v>#REF!</v>
      </c>
      <c r="C38" s="348"/>
      <c r="D38" s="347" t="e">
        <f>Teams!#REF!</f>
        <v>#REF!</v>
      </c>
      <c r="E38" s="347"/>
      <c r="F38" s="146" t="s">
        <v>4</v>
      </c>
      <c r="G38" s="340" t="s">
        <v>146</v>
      </c>
      <c r="H38" s="340"/>
      <c r="I38" s="340" t="s">
        <v>155</v>
      </c>
      <c r="J38" s="341"/>
      <c r="L38" s="162" t="s">
        <v>4</v>
      </c>
      <c r="M38" s="348" t="e">
        <f>Teams!#REF!</f>
        <v>#REF!</v>
      </c>
      <c r="N38" s="348"/>
      <c r="O38" s="347" t="e">
        <f>Teams!#REF!</f>
        <v>#REF!</v>
      </c>
      <c r="P38" s="347"/>
      <c r="Q38" s="146" t="s">
        <v>4</v>
      </c>
      <c r="R38" s="340" t="s">
        <v>161</v>
      </c>
      <c r="S38" s="340"/>
      <c r="T38" s="340" t="s">
        <v>151</v>
      </c>
      <c r="U38" s="341"/>
      <c r="W38" s="162" t="s">
        <v>4</v>
      </c>
      <c r="X38" s="348" t="e">
        <f>Teams!#REF!</f>
        <v>#REF!</v>
      </c>
      <c r="Y38" s="348"/>
      <c r="Z38" s="347" t="e">
        <f>Teams!#REF!</f>
        <v>#REF!</v>
      </c>
      <c r="AA38" s="347"/>
      <c r="AB38" s="146" t="s">
        <v>4</v>
      </c>
      <c r="AC38" s="340" t="s">
        <v>147</v>
      </c>
      <c r="AD38" s="340"/>
      <c r="AE38" s="340" t="s">
        <v>145</v>
      </c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sheetProtection sheet="1" objects="1" scenarios="1"/>
  <mergeCells count="99">
    <mergeCell ref="T2:U2"/>
    <mergeCell ref="A2:A3"/>
    <mergeCell ref="B2:C2"/>
    <mergeCell ref="D2:E2"/>
    <mergeCell ref="F2:F3"/>
    <mergeCell ref="G2:H2"/>
    <mergeCell ref="I2:J2"/>
    <mergeCell ref="L2:L3"/>
    <mergeCell ref="M2:N2"/>
    <mergeCell ref="O2:P2"/>
    <mergeCell ref="Q2:Q3"/>
    <mergeCell ref="R2:S2"/>
    <mergeCell ref="AC30:AF30"/>
    <mergeCell ref="W2:W3"/>
    <mergeCell ref="X2:Y2"/>
    <mergeCell ref="Z2:AA2"/>
    <mergeCell ref="AB2:AB3"/>
    <mergeCell ref="AC2:AD2"/>
    <mergeCell ref="AE2:AF2"/>
    <mergeCell ref="A30:E30"/>
    <mergeCell ref="G30:J30"/>
    <mergeCell ref="L30:P30"/>
    <mergeCell ref="R30:U30"/>
    <mergeCell ref="W30:AA30"/>
    <mergeCell ref="AB34:AE34"/>
    <mergeCell ref="D31:G31"/>
    <mergeCell ref="O31:R31"/>
    <mergeCell ref="Z31:AC31"/>
    <mergeCell ref="C32:E32"/>
    <mergeCell ref="N32:P32"/>
    <mergeCell ref="Y32:AA32"/>
    <mergeCell ref="A34:D34"/>
    <mergeCell ref="F34:I34"/>
    <mergeCell ref="L34:O34"/>
    <mergeCell ref="Q34:T34"/>
    <mergeCell ref="W34:Z34"/>
    <mergeCell ref="AE35:AF35"/>
    <mergeCell ref="B35:C35"/>
    <mergeCell ref="D35:E35"/>
    <mergeCell ref="G35:H35"/>
    <mergeCell ref="I35:J35"/>
    <mergeCell ref="M35:N35"/>
    <mergeCell ref="O35:P35"/>
    <mergeCell ref="R35:S35"/>
    <mergeCell ref="T35:U35"/>
    <mergeCell ref="X35:Y35"/>
    <mergeCell ref="Z35:AA35"/>
    <mergeCell ref="AC35:AD35"/>
    <mergeCell ref="AE36:AF36"/>
    <mergeCell ref="B36:C36"/>
    <mergeCell ref="D36:E36"/>
    <mergeCell ref="G36:H36"/>
    <mergeCell ref="I36:J36"/>
    <mergeCell ref="M36:N36"/>
    <mergeCell ref="O36:P36"/>
    <mergeCell ref="R36:S36"/>
    <mergeCell ref="T36:U36"/>
    <mergeCell ref="X36:Y36"/>
    <mergeCell ref="Z36:AA36"/>
    <mergeCell ref="AC36:AD36"/>
    <mergeCell ref="AC37:AD37"/>
    <mergeCell ref="AE37:AF37"/>
    <mergeCell ref="B37:C37"/>
    <mergeCell ref="D37:E37"/>
    <mergeCell ref="G37:H37"/>
    <mergeCell ref="I37:J37"/>
    <mergeCell ref="M37:N37"/>
    <mergeCell ref="O37:P37"/>
    <mergeCell ref="O38:P38"/>
    <mergeCell ref="R37:S37"/>
    <mergeCell ref="T37:U37"/>
    <mergeCell ref="X37:Y37"/>
    <mergeCell ref="Z37:AA37"/>
    <mergeCell ref="B38:C38"/>
    <mergeCell ref="D38:E38"/>
    <mergeCell ref="G38:H38"/>
    <mergeCell ref="I38:J38"/>
    <mergeCell ref="M38:N38"/>
    <mergeCell ref="AB40:AF41"/>
    <mergeCell ref="R38:S38"/>
    <mergeCell ref="T38:U38"/>
    <mergeCell ref="X38:Y38"/>
    <mergeCell ref="Z38:AA38"/>
    <mergeCell ref="AC38:AD38"/>
    <mergeCell ref="AE38:AF38"/>
    <mergeCell ref="A40:E41"/>
    <mergeCell ref="F40:J41"/>
    <mergeCell ref="L40:P41"/>
    <mergeCell ref="Q40:U41"/>
    <mergeCell ref="W40:AA41"/>
    <mergeCell ref="A44:J45"/>
    <mergeCell ref="L44:U45"/>
    <mergeCell ref="W44:AF45"/>
    <mergeCell ref="A42:E43"/>
    <mergeCell ref="F42:J43"/>
    <mergeCell ref="L42:P43"/>
    <mergeCell ref="Q42:U43"/>
    <mergeCell ref="W42:AA43"/>
    <mergeCell ref="AB42:AF43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K27"/>
  <sheetViews>
    <sheetView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12</v>
      </c>
      <c r="B1" s="365"/>
      <c r="C1" s="365"/>
      <c r="D1" s="3"/>
      <c r="E1" s="365" t="s">
        <v>12</v>
      </c>
      <c r="F1" s="365"/>
      <c r="G1" s="365"/>
      <c r="H1" s="3"/>
      <c r="I1" s="365" t="s">
        <v>12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str">
        <f>Teams!D7</f>
        <v>CABRAMATTA</v>
      </c>
      <c r="D3" s="4"/>
      <c r="E3" s="366" t="s">
        <v>14</v>
      </c>
      <c r="F3" s="366"/>
      <c r="G3" s="4" t="str">
        <f>Teams!D7</f>
        <v>CABRAMATTA</v>
      </c>
      <c r="H3" s="4"/>
      <c r="I3" s="366" t="s">
        <v>14</v>
      </c>
      <c r="J3" s="366"/>
      <c r="K3" s="4" t="str">
        <f>Teams!D7</f>
        <v>CABRAMATTA</v>
      </c>
    </row>
    <row r="4" spans="1:11" ht="27.75" customHeight="1" x14ac:dyDescent="0.25">
      <c r="A4" s="363" t="str">
        <f>Teams!A8</f>
        <v>JACK</v>
      </c>
      <c r="B4" s="363"/>
      <c r="C4" s="145" t="str">
        <f>Teams!B8</f>
        <v>MCSHANE</v>
      </c>
      <c r="D4" s="145"/>
      <c r="E4" s="363" t="str">
        <f>Teams!A9</f>
        <v>GARETH</v>
      </c>
      <c r="F4" s="363"/>
      <c r="G4" s="145" t="str">
        <f>Teams!B9</f>
        <v>LEWIS</v>
      </c>
      <c r="H4" s="145"/>
      <c r="I4" s="363" t="str">
        <f>Teams!A10</f>
        <v>HEATH</v>
      </c>
      <c r="J4" s="363"/>
      <c r="K4" s="145" t="str">
        <f>Teams!B10</f>
        <v>LEWIS</v>
      </c>
    </row>
    <row r="5" spans="1:11" ht="30.75" customHeight="1" x14ac:dyDescent="0.25"/>
    <row r="6" spans="1:11" ht="27.75" customHeight="1" x14ac:dyDescent="0.25">
      <c r="A6" s="365" t="s">
        <v>12</v>
      </c>
      <c r="B6" s="365"/>
      <c r="C6" s="365"/>
      <c r="D6" s="3"/>
      <c r="E6" s="365" t="s">
        <v>12</v>
      </c>
      <c r="F6" s="365"/>
      <c r="G6" s="365"/>
      <c r="H6" s="3"/>
      <c r="I6" s="365" t="s">
        <v>12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str">
        <f>Teams!D7</f>
        <v>CABRAMATTA</v>
      </c>
      <c r="D8" s="4"/>
      <c r="E8" s="366" t="s">
        <v>14</v>
      </c>
      <c r="F8" s="366"/>
      <c r="G8" s="4" t="str">
        <f>Teams!D7</f>
        <v>CABRAMATTA</v>
      </c>
      <c r="H8" s="4"/>
      <c r="I8" s="366" t="s">
        <v>14</v>
      </c>
      <c r="J8" s="366"/>
      <c r="K8" s="4" t="str">
        <f>Teams!D7</f>
        <v>CABRAMATTA</v>
      </c>
    </row>
    <row r="9" spans="1:11" ht="27.75" customHeight="1" x14ac:dyDescent="0.25">
      <c r="A9" s="363" t="str">
        <f>Teams!D8</f>
        <v>EDY</v>
      </c>
      <c r="B9" s="363"/>
      <c r="C9" s="145" t="str">
        <f>Teams!E8</f>
        <v>WILLIAMS</v>
      </c>
      <c r="D9" s="145"/>
      <c r="E9" s="363" t="str">
        <f>Teams!D9</f>
        <v>TONY</v>
      </c>
      <c r="F9" s="363"/>
      <c r="G9" s="145" t="str">
        <f>Teams!E9</f>
        <v>WOOD</v>
      </c>
      <c r="H9" s="145"/>
      <c r="I9" s="363" t="str">
        <f>Teams!D10</f>
        <v>JEREMY</v>
      </c>
      <c r="J9" s="363"/>
      <c r="K9" s="145" t="str">
        <f>Teams!E10</f>
        <v>ROACH</v>
      </c>
    </row>
    <row r="10" spans="1:11" ht="30.75" customHeight="1" x14ac:dyDescent="0.25"/>
    <row r="11" spans="1:11" ht="27.75" customHeight="1" x14ac:dyDescent="0.25">
      <c r="A11" s="365" t="s">
        <v>12</v>
      </c>
      <c r="B11" s="365"/>
      <c r="C11" s="365"/>
      <c r="D11" s="3"/>
      <c r="E11" s="365" t="s">
        <v>12</v>
      </c>
      <c r="F11" s="365"/>
      <c r="G11" s="365"/>
      <c r="H11" s="3"/>
      <c r="I11" s="365" t="s">
        <v>12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str">
        <f>Teams!D7</f>
        <v>CABRAMATTA</v>
      </c>
      <c r="D13" s="4"/>
      <c r="E13" s="366" t="s">
        <v>14</v>
      </c>
      <c r="F13" s="366"/>
      <c r="G13" s="4" t="str">
        <f>Teams!D7</f>
        <v>CABRAMATTA</v>
      </c>
      <c r="H13" s="4"/>
      <c r="I13" s="366" t="s">
        <v>14</v>
      </c>
      <c r="J13" s="366"/>
      <c r="K13" s="4" t="str">
        <f>Teams!D7</f>
        <v>CABRAMATTA</v>
      </c>
    </row>
    <row r="14" spans="1:11" ht="27.75" customHeight="1" x14ac:dyDescent="0.25">
      <c r="A14" s="363" t="str">
        <f>Teams!G8</f>
        <v>PETER</v>
      </c>
      <c r="B14" s="363"/>
      <c r="C14" s="145" t="str">
        <f>Teams!H8</f>
        <v>HARRY</v>
      </c>
      <c r="D14" s="145"/>
      <c r="E14" s="363" t="str">
        <f>Teams!G9</f>
        <v>MICHAEL</v>
      </c>
      <c r="F14" s="363"/>
      <c r="G14" s="145" t="str">
        <f>Teams!H9</f>
        <v>PHILLIPS</v>
      </c>
      <c r="H14" s="145"/>
      <c r="I14" s="363" t="str">
        <f>Teams!G10</f>
        <v>MICHAEL</v>
      </c>
      <c r="J14" s="363"/>
      <c r="K14" s="145" t="str">
        <f>Teams!H10</f>
        <v>CLARKE</v>
      </c>
    </row>
    <row r="15" spans="1:11" ht="30.75" customHeight="1" x14ac:dyDescent="0.25"/>
    <row r="16" spans="1:11" ht="27.75" customHeight="1" x14ac:dyDescent="0.25">
      <c r="A16" s="365" t="s">
        <v>12</v>
      </c>
      <c r="B16" s="365"/>
      <c r="C16" s="365"/>
      <c r="D16" s="3"/>
      <c r="E16" s="365" t="s">
        <v>12</v>
      </c>
      <c r="F16" s="365"/>
      <c r="G16" s="365"/>
      <c r="H16" s="3"/>
      <c r="I16" s="365" t="s">
        <v>12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str">
        <f>Teams!D7</f>
        <v>CABRAMATTA</v>
      </c>
      <c r="D18" s="4"/>
      <c r="E18" s="366" t="s">
        <v>14</v>
      </c>
      <c r="F18" s="366"/>
      <c r="G18" s="4" t="str">
        <f>Teams!D7</f>
        <v>CABRAMATTA</v>
      </c>
      <c r="H18" s="4"/>
      <c r="I18" s="366" t="s">
        <v>14</v>
      </c>
      <c r="J18" s="366"/>
      <c r="K18" s="4" t="str">
        <f>Teams!D7</f>
        <v>CABRAMATTA</v>
      </c>
    </row>
    <row r="19" spans="1:11" ht="27.75" customHeight="1" x14ac:dyDescent="0.25">
      <c r="A19" s="363" t="str">
        <f>Teams!J8</f>
        <v>SHAWN</v>
      </c>
      <c r="B19" s="363"/>
      <c r="C19" s="145" t="str">
        <f>Teams!K8</f>
        <v>THOMPSON</v>
      </c>
      <c r="D19" s="145"/>
      <c r="E19" s="363" t="str">
        <f>Teams!J9</f>
        <v>NATHAN</v>
      </c>
      <c r="F19" s="363"/>
      <c r="G19" s="145" t="str">
        <f>Teams!K9</f>
        <v>BLACK</v>
      </c>
      <c r="H19" s="145"/>
      <c r="I19" s="363" t="str">
        <f>Teams!J10</f>
        <v>KEVIN</v>
      </c>
      <c r="J19" s="363"/>
      <c r="K19" s="145" t="str">
        <f>Teams!K10</f>
        <v>ANDERSON</v>
      </c>
    </row>
    <row r="20" spans="1:11" ht="30.75" customHeight="1" x14ac:dyDescent="0.25"/>
    <row r="21" spans="1:11" ht="27.75" customHeight="1" x14ac:dyDescent="0.25">
      <c r="A21" s="365" t="s">
        <v>15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str">
        <f>Teams!D7</f>
        <v>CABRAMATTA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str">
        <f>Teams!D11</f>
        <v>TONY</v>
      </c>
      <c r="B24" s="363"/>
      <c r="C24" s="145" t="str">
        <f>Teams!E11</f>
        <v>WOOD</v>
      </c>
      <c r="D24" s="4"/>
      <c r="E24" s="364"/>
      <c r="F24" s="364"/>
      <c r="G24" s="64"/>
      <c r="H24" s="4"/>
      <c r="I24" s="364"/>
      <c r="J24" s="364"/>
      <c r="K24" s="64"/>
    </row>
    <row r="25" spans="1:11" ht="27.75" customHeight="1" x14ac:dyDescent="0.25"/>
    <row r="26" spans="1:11" ht="27.75" customHeight="1" x14ac:dyDescent="0.25">
      <c r="A26" s="364"/>
      <c r="B26" s="364"/>
      <c r="C26" s="364"/>
      <c r="D26" s="3"/>
      <c r="E26" s="364"/>
      <c r="F26" s="364"/>
      <c r="G26" s="364"/>
      <c r="H26" s="3"/>
      <c r="I26" s="364"/>
      <c r="J26" s="364"/>
      <c r="K26" s="364"/>
    </row>
    <row r="27" spans="1:11" ht="16.149999999999999" customHeight="1" x14ac:dyDescent="0.25"/>
  </sheetData>
  <sheetProtection sheet="1" objects="1" scenarios="1"/>
  <mergeCells count="48">
    <mergeCell ref="I1:K1"/>
    <mergeCell ref="I3:J3"/>
    <mergeCell ref="I4:J4"/>
    <mergeCell ref="A6:C6"/>
    <mergeCell ref="E6:G6"/>
    <mergeCell ref="I6:K6"/>
    <mergeCell ref="A1:C1"/>
    <mergeCell ref="A4:B4"/>
    <mergeCell ref="A3:B3"/>
    <mergeCell ref="E1:G1"/>
    <mergeCell ref="E3:F3"/>
    <mergeCell ref="E4:F4"/>
    <mergeCell ref="A8:B8"/>
    <mergeCell ref="E8:F8"/>
    <mergeCell ref="I8:J8"/>
    <mergeCell ref="A9:B9"/>
    <mergeCell ref="E9:F9"/>
    <mergeCell ref="I9:J9"/>
    <mergeCell ref="A11:C11"/>
    <mergeCell ref="E11:G11"/>
    <mergeCell ref="I11:K11"/>
    <mergeCell ref="A13:B13"/>
    <mergeCell ref="E13:F13"/>
    <mergeCell ref="I13:J13"/>
    <mergeCell ref="A14:B14"/>
    <mergeCell ref="E14:F14"/>
    <mergeCell ref="I14:J14"/>
    <mergeCell ref="A16:C16"/>
    <mergeCell ref="E16:G16"/>
    <mergeCell ref="I16:K16"/>
    <mergeCell ref="A18:B18"/>
    <mergeCell ref="E18:F18"/>
    <mergeCell ref="I18:J18"/>
    <mergeCell ref="A19:B19"/>
    <mergeCell ref="E19:F19"/>
    <mergeCell ref="I19:J19"/>
    <mergeCell ref="A21:C21"/>
    <mergeCell ref="E21:G21"/>
    <mergeCell ref="I21:K21"/>
    <mergeCell ref="A23:B23"/>
    <mergeCell ref="E23:F23"/>
    <mergeCell ref="I23:J23"/>
    <mergeCell ref="A24:B24"/>
    <mergeCell ref="E24:F24"/>
    <mergeCell ref="I24:J24"/>
    <mergeCell ref="A26:C26"/>
    <mergeCell ref="E26:G26"/>
    <mergeCell ref="I26:K26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K25"/>
  <sheetViews>
    <sheetView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16</v>
      </c>
      <c r="B1" s="365"/>
      <c r="C1" s="365"/>
      <c r="D1" s="3"/>
      <c r="E1" s="365" t="s">
        <v>16</v>
      </c>
      <c r="F1" s="365"/>
      <c r="G1" s="365"/>
      <c r="H1" s="3"/>
      <c r="I1" s="365" t="s">
        <v>16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str">
        <f>Teams!D12</f>
        <v>TOONGABBIE</v>
      </c>
      <c r="D3" s="4"/>
      <c r="E3" s="366" t="s">
        <v>14</v>
      </c>
      <c r="F3" s="366"/>
      <c r="G3" s="4" t="str">
        <f>Teams!D12</f>
        <v>TOONGABBIE</v>
      </c>
      <c r="H3" s="4"/>
      <c r="I3" s="366" t="s">
        <v>14</v>
      </c>
      <c r="J3" s="366"/>
      <c r="K3" s="4" t="str">
        <f>Teams!D12</f>
        <v>TOONGABBIE</v>
      </c>
    </row>
    <row r="4" spans="1:11" ht="27.75" customHeight="1" x14ac:dyDescent="0.25">
      <c r="A4" s="363" t="str">
        <f>Teams!A13</f>
        <v>JAN</v>
      </c>
      <c r="B4" s="363"/>
      <c r="C4" s="145" t="str">
        <f>Teams!B13</f>
        <v>ANLEZARK</v>
      </c>
      <c r="D4" s="145"/>
      <c r="E4" s="363" t="str">
        <f>Teams!A14</f>
        <v xml:space="preserve">RAY </v>
      </c>
      <c r="F4" s="363"/>
      <c r="G4" s="145" t="str">
        <f>Teams!B14</f>
        <v>THOMSON</v>
      </c>
      <c r="H4" s="145"/>
      <c r="I4" s="363" t="str">
        <f>Teams!A15</f>
        <v>JOE</v>
      </c>
      <c r="J4" s="363"/>
      <c r="K4" s="145" t="str">
        <f>Teams!B15</f>
        <v>IVANIC</v>
      </c>
    </row>
    <row r="5" spans="1:11" ht="30.75" customHeight="1" x14ac:dyDescent="0.25"/>
    <row r="6" spans="1:11" ht="27.75" customHeight="1" x14ac:dyDescent="0.25">
      <c r="A6" s="365" t="s">
        <v>16</v>
      </c>
      <c r="B6" s="365"/>
      <c r="C6" s="365"/>
      <c r="D6" s="3"/>
      <c r="E6" s="365" t="s">
        <v>16</v>
      </c>
      <c r="F6" s="365"/>
      <c r="G6" s="365"/>
      <c r="H6" s="3"/>
      <c r="I6" s="365" t="s">
        <v>16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str">
        <f>Teams!D12</f>
        <v>TOONGABBIE</v>
      </c>
      <c r="D8" s="4"/>
      <c r="E8" s="366" t="s">
        <v>14</v>
      </c>
      <c r="F8" s="366"/>
      <c r="G8" s="4" t="str">
        <f>Teams!D12</f>
        <v>TOONGABBIE</v>
      </c>
      <c r="H8" s="4"/>
      <c r="I8" s="366" t="s">
        <v>14</v>
      </c>
      <c r="J8" s="366"/>
      <c r="K8" s="4" t="str">
        <f>Teams!D12</f>
        <v>TOONGABBIE</v>
      </c>
    </row>
    <row r="9" spans="1:11" ht="27.75" customHeight="1" x14ac:dyDescent="0.25">
      <c r="A9" s="363" t="str">
        <f>Teams!D13</f>
        <v>DION</v>
      </c>
      <c r="B9" s="363"/>
      <c r="C9" s="145" t="str">
        <f>Teams!E13</f>
        <v>BROWN</v>
      </c>
      <c r="D9" s="145"/>
      <c r="E9" s="363" t="str">
        <f>Teams!D14</f>
        <v>KERRY</v>
      </c>
      <c r="F9" s="363"/>
      <c r="G9" s="145" t="str">
        <f>Teams!E14</f>
        <v>FARRELL</v>
      </c>
      <c r="H9" s="145"/>
      <c r="I9" s="363" t="str">
        <f>Teams!D15</f>
        <v>COL</v>
      </c>
      <c r="J9" s="363"/>
      <c r="K9" s="145" t="str">
        <f>Teams!E15</f>
        <v>WILSON</v>
      </c>
    </row>
    <row r="10" spans="1:11" ht="30.75" customHeight="1" x14ac:dyDescent="0.25"/>
    <row r="11" spans="1:11" ht="27.75" customHeight="1" x14ac:dyDescent="0.25">
      <c r="A11" s="365" t="s">
        <v>16</v>
      </c>
      <c r="B11" s="365"/>
      <c r="C11" s="365"/>
      <c r="D11" s="3"/>
      <c r="E11" s="365" t="s">
        <v>16</v>
      </c>
      <c r="F11" s="365"/>
      <c r="G11" s="365"/>
      <c r="H11" s="3"/>
      <c r="I11" s="365" t="s">
        <v>16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str">
        <f>Teams!D12</f>
        <v>TOONGABBIE</v>
      </c>
      <c r="D13" s="4"/>
      <c r="E13" s="366" t="s">
        <v>14</v>
      </c>
      <c r="F13" s="366"/>
      <c r="G13" s="4" t="str">
        <f>Teams!D12</f>
        <v>TOONGABBIE</v>
      </c>
      <c r="H13" s="4"/>
      <c r="I13" s="366" t="s">
        <v>14</v>
      </c>
      <c r="J13" s="366"/>
      <c r="K13" s="4" t="str">
        <f>Teams!D12</f>
        <v>TOONGABBIE</v>
      </c>
    </row>
    <row r="14" spans="1:11" ht="27.75" customHeight="1" x14ac:dyDescent="0.25">
      <c r="A14" s="363" t="str">
        <f>Teams!G13</f>
        <v>JOHN</v>
      </c>
      <c r="B14" s="363"/>
      <c r="C14" s="145" t="str">
        <f>Teams!H13</f>
        <v>GLENNIE</v>
      </c>
      <c r="D14" s="145"/>
      <c r="E14" s="363" t="str">
        <f>Teams!G14</f>
        <v xml:space="preserve">GARY </v>
      </c>
      <c r="F14" s="363"/>
      <c r="G14" s="145" t="str">
        <f>Teams!H14</f>
        <v>REYNOLDS</v>
      </c>
      <c r="H14" s="145"/>
      <c r="I14" s="363" t="str">
        <f>Teams!G15</f>
        <v>SCOTT</v>
      </c>
      <c r="J14" s="363"/>
      <c r="K14" s="145" t="str">
        <f>Teams!H15</f>
        <v>FOSTER</v>
      </c>
    </row>
    <row r="15" spans="1:11" ht="30.75" customHeight="1" x14ac:dyDescent="0.25"/>
    <row r="16" spans="1:11" ht="27.75" customHeight="1" x14ac:dyDescent="0.25">
      <c r="A16" s="365" t="s">
        <v>16</v>
      </c>
      <c r="B16" s="365"/>
      <c r="C16" s="365"/>
      <c r="D16" s="3"/>
      <c r="E16" s="365" t="s">
        <v>16</v>
      </c>
      <c r="F16" s="365"/>
      <c r="G16" s="365"/>
      <c r="H16" s="3"/>
      <c r="I16" s="365" t="s">
        <v>16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str">
        <f>Teams!D12</f>
        <v>TOONGABBIE</v>
      </c>
      <c r="D18" s="4"/>
      <c r="E18" s="366" t="s">
        <v>14</v>
      </c>
      <c r="F18" s="366"/>
      <c r="G18" s="4" t="str">
        <f>Teams!D12</f>
        <v>TOONGABBIE</v>
      </c>
      <c r="H18" s="4"/>
      <c r="I18" s="366" t="s">
        <v>14</v>
      </c>
      <c r="J18" s="366"/>
      <c r="K18" s="4" t="str">
        <f>Teams!D12</f>
        <v>TOONGABBIE</v>
      </c>
    </row>
    <row r="19" spans="1:11" ht="27.75" customHeight="1" x14ac:dyDescent="0.25">
      <c r="A19" s="363" t="str">
        <f>Teams!J13</f>
        <v>ANDREW</v>
      </c>
      <c r="B19" s="363"/>
      <c r="C19" s="145" t="str">
        <f>Teams!K13</f>
        <v>LAWRENCE</v>
      </c>
      <c r="D19" s="145"/>
      <c r="E19" s="363" t="str">
        <f>Teams!J14</f>
        <v>JAMIE</v>
      </c>
      <c r="F19" s="363"/>
      <c r="G19" s="145" t="str">
        <f>Teams!K14</f>
        <v>PHILLIPS</v>
      </c>
      <c r="H19" s="145"/>
      <c r="I19" s="363" t="str">
        <f>Teams!J15</f>
        <v>ADONI</v>
      </c>
      <c r="J19" s="363"/>
      <c r="K19" s="145" t="str">
        <f>Teams!K15</f>
        <v>RAIROA</v>
      </c>
    </row>
    <row r="20" spans="1:11" ht="30.75" customHeight="1" x14ac:dyDescent="0.25"/>
    <row r="21" spans="1:11" ht="27.75" customHeight="1" x14ac:dyDescent="0.25">
      <c r="A21" s="365" t="s">
        <v>17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str">
        <f>Teams!D12</f>
        <v>TOONGABBIE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str">
        <f>Teams!D16</f>
        <v xml:space="preserve">CHRISTINE </v>
      </c>
      <c r="B24" s="363"/>
      <c r="C24" s="145" t="str">
        <f>Teams!E16</f>
        <v>KHALIL</v>
      </c>
      <c r="D24" s="4"/>
      <c r="E24" s="364"/>
      <c r="F24" s="364"/>
      <c r="G24" s="64"/>
      <c r="H24" s="4"/>
      <c r="I24" s="364"/>
      <c r="J24" s="364"/>
      <c r="K24" s="64"/>
    </row>
    <row r="25" spans="1:11" ht="32.450000000000003" customHeight="1" x14ac:dyDescent="0.25"/>
  </sheetData>
  <sheetProtection sheet="1" objects="1" scenarios="1"/>
  <mergeCells count="45">
    <mergeCell ref="A1:C1"/>
    <mergeCell ref="E1:G1"/>
    <mergeCell ref="I1:K1"/>
    <mergeCell ref="A3:B3"/>
    <mergeCell ref="E3:F3"/>
    <mergeCell ref="I3:J3"/>
    <mergeCell ref="A4:B4"/>
    <mergeCell ref="E4:F4"/>
    <mergeCell ref="I4:J4"/>
    <mergeCell ref="A6:C6"/>
    <mergeCell ref="E6:G6"/>
    <mergeCell ref="I6:K6"/>
    <mergeCell ref="A8:B8"/>
    <mergeCell ref="E8:F8"/>
    <mergeCell ref="I8:J8"/>
    <mergeCell ref="A9:B9"/>
    <mergeCell ref="E9:F9"/>
    <mergeCell ref="I9:J9"/>
    <mergeCell ref="A11:C11"/>
    <mergeCell ref="E11:G11"/>
    <mergeCell ref="I11:K11"/>
    <mergeCell ref="A13:B13"/>
    <mergeCell ref="E13:F13"/>
    <mergeCell ref="I13:J13"/>
    <mergeCell ref="A14:B14"/>
    <mergeCell ref="E14:F14"/>
    <mergeCell ref="I14:J14"/>
    <mergeCell ref="A16:C16"/>
    <mergeCell ref="E16:G16"/>
    <mergeCell ref="I16:K16"/>
    <mergeCell ref="A18:B18"/>
    <mergeCell ref="E18:F18"/>
    <mergeCell ref="I18:J18"/>
    <mergeCell ref="A19:B19"/>
    <mergeCell ref="E19:F19"/>
    <mergeCell ref="I19:J19"/>
    <mergeCell ref="A24:B24"/>
    <mergeCell ref="E24:F24"/>
    <mergeCell ref="I24:J24"/>
    <mergeCell ref="A21:C21"/>
    <mergeCell ref="E21:G21"/>
    <mergeCell ref="I21:K21"/>
    <mergeCell ref="A23:B23"/>
    <mergeCell ref="E23:F23"/>
    <mergeCell ref="I23:J23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K25"/>
  <sheetViews>
    <sheetView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248</v>
      </c>
      <c r="B1" s="365"/>
      <c r="C1" s="365"/>
      <c r="D1" s="3"/>
      <c r="E1" s="365" t="s">
        <v>248</v>
      </c>
      <c r="F1" s="365"/>
      <c r="G1" s="365"/>
      <c r="H1" s="3"/>
      <c r="I1" s="365" t="s">
        <v>248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str">
        <f>Teams!D17</f>
        <v>CASTLE HILL</v>
      </c>
      <c r="D3" s="4"/>
      <c r="E3" s="366" t="s">
        <v>14</v>
      </c>
      <c r="F3" s="366"/>
      <c r="G3" s="4" t="str">
        <f>Teams!D17</f>
        <v>CASTLE HILL</v>
      </c>
      <c r="H3" s="4"/>
      <c r="I3" s="366" t="s">
        <v>14</v>
      </c>
      <c r="J3" s="366"/>
      <c r="K3" s="4" t="str">
        <f>Teams!D17</f>
        <v>CASTLE HILL</v>
      </c>
    </row>
    <row r="4" spans="1:11" ht="27.75" customHeight="1" x14ac:dyDescent="0.25">
      <c r="A4" s="363" t="str">
        <f>Teams!A18</f>
        <v>GERRY</v>
      </c>
      <c r="B4" s="363"/>
      <c r="C4" s="145" t="str">
        <f>Teams!B18</f>
        <v>MIECHELS</v>
      </c>
      <c r="D4" s="145"/>
      <c r="E4" s="363" t="str">
        <f>Teams!A19</f>
        <v>MANNY</v>
      </c>
      <c r="F4" s="363"/>
      <c r="G4" s="145" t="str">
        <f>Teams!B19</f>
        <v>ATTARD</v>
      </c>
      <c r="H4" s="145"/>
      <c r="I4" s="363" t="str">
        <f>Teams!A20</f>
        <v xml:space="preserve">CHERYL </v>
      </c>
      <c r="J4" s="363"/>
      <c r="K4" s="145" t="str">
        <f>Teams!B20</f>
        <v>GILLARD</v>
      </c>
    </row>
    <row r="5" spans="1:11" ht="30.75" customHeight="1" x14ac:dyDescent="0.25"/>
    <row r="6" spans="1:11" ht="27.75" customHeight="1" x14ac:dyDescent="0.25">
      <c r="A6" s="365" t="s">
        <v>248</v>
      </c>
      <c r="B6" s="365"/>
      <c r="C6" s="365"/>
      <c r="D6" s="3"/>
      <c r="E6" s="365" t="s">
        <v>248</v>
      </c>
      <c r="F6" s="365"/>
      <c r="G6" s="365"/>
      <c r="H6" s="3"/>
      <c r="I6" s="365" t="s">
        <v>248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str">
        <f>Teams!D17</f>
        <v>CASTLE HILL</v>
      </c>
      <c r="D8" s="4"/>
      <c r="E8" s="366" t="s">
        <v>14</v>
      </c>
      <c r="F8" s="366"/>
      <c r="G8" s="4" t="str">
        <f>Teams!D17</f>
        <v>CASTLE HILL</v>
      </c>
      <c r="H8" s="4"/>
      <c r="I8" s="366" t="s">
        <v>14</v>
      </c>
      <c r="J8" s="366"/>
      <c r="K8" s="4" t="str">
        <f>Teams!D17</f>
        <v>CASTLE HILL</v>
      </c>
    </row>
    <row r="9" spans="1:11" ht="27.75" customHeight="1" x14ac:dyDescent="0.25">
      <c r="A9" s="363" t="str">
        <f>Teams!D18</f>
        <v>GRAHAM</v>
      </c>
      <c r="B9" s="363"/>
      <c r="C9" s="145" t="str">
        <f>Teams!E18</f>
        <v>COUCHMAN</v>
      </c>
      <c r="D9" s="145"/>
      <c r="E9" s="363" t="str">
        <f>Teams!D19</f>
        <v>VIKKI</v>
      </c>
      <c r="F9" s="363"/>
      <c r="G9" s="145" t="str">
        <f>Teams!E19</f>
        <v>WILSON</v>
      </c>
      <c r="H9" s="145"/>
      <c r="I9" s="363" t="str">
        <f>Teams!D20</f>
        <v>MANNY</v>
      </c>
      <c r="J9" s="363"/>
      <c r="K9" s="145" t="str">
        <f>Teams!E20</f>
        <v>GALEA</v>
      </c>
    </row>
    <row r="10" spans="1:11" ht="30.75" customHeight="1" x14ac:dyDescent="0.25"/>
    <row r="11" spans="1:11" ht="27.75" customHeight="1" x14ac:dyDescent="0.25">
      <c r="A11" s="365" t="s">
        <v>248</v>
      </c>
      <c r="B11" s="365"/>
      <c r="C11" s="365"/>
      <c r="D11" s="3"/>
      <c r="E11" s="365" t="s">
        <v>248</v>
      </c>
      <c r="F11" s="365"/>
      <c r="G11" s="365"/>
      <c r="H11" s="3"/>
      <c r="I11" s="365" t="s">
        <v>248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str">
        <f>Teams!D17</f>
        <v>CASTLE HILL</v>
      </c>
      <c r="D13" s="4"/>
      <c r="E13" s="366" t="s">
        <v>14</v>
      </c>
      <c r="F13" s="366"/>
      <c r="G13" s="4" t="str">
        <f>Teams!D17</f>
        <v>CASTLE HILL</v>
      </c>
      <c r="H13" s="4"/>
      <c r="I13" s="366" t="s">
        <v>14</v>
      </c>
      <c r="J13" s="366"/>
      <c r="K13" s="4" t="str">
        <f>Teams!D17</f>
        <v>CASTLE HILL</v>
      </c>
    </row>
    <row r="14" spans="1:11" ht="27.75" customHeight="1" x14ac:dyDescent="0.25">
      <c r="A14" s="363" t="str">
        <f>Teams!G18</f>
        <v>SAY LEE</v>
      </c>
      <c r="B14" s="363"/>
      <c r="C14" s="145" t="str">
        <f>Teams!H18</f>
        <v>JONES</v>
      </c>
      <c r="D14" s="145"/>
      <c r="E14" s="363" t="str">
        <f>Teams!G19</f>
        <v>MARK</v>
      </c>
      <c r="F14" s="363"/>
      <c r="G14" s="145" t="str">
        <f>Teams!H19</f>
        <v>BEATON</v>
      </c>
      <c r="H14" s="145"/>
      <c r="I14" s="363" t="str">
        <f>Teams!G20</f>
        <v>JENNY</v>
      </c>
      <c r="J14" s="363"/>
      <c r="K14" s="145" t="str">
        <f>Teams!H20</f>
        <v>CLARK</v>
      </c>
    </row>
    <row r="15" spans="1:11" ht="30.75" customHeight="1" x14ac:dyDescent="0.25"/>
    <row r="16" spans="1:11" ht="27.75" customHeight="1" x14ac:dyDescent="0.25">
      <c r="A16" s="365" t="s">
        <v>248</v>
      </c>
      <c r="B16" s="365"/>
      <c r="C16" s="365"/>
      <c r="D16" s="3"/>
      <c r="E16" s="365" t="s">
        <v>248</v>
      </c>
      <c r="F16" s="365"/>
      <c r="G16" s="365"/>
      <c r="H16" s="3"/>
      <c r="I16" s="365" t="s">
        <v>248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str">
        <f>Teams!D17</f>
        <v>CASTLE HILL</v>
      </c>
      <c r="D18" s="4"/>
      <c r="E18" s="366" t="s">
        <v>14</v>
      </c>
      <c r="F18" s="366"/>
      <c r="G18" s="4" t="str">
        <f>Teams!D17</f>
        <v>CASTLE HILL</v>
      </c>
      <c r="H18" s="4"/>
      <c r="I18" s="366" t="s">
        <v>14</v>
      </c>
      <c r="J18" s="366"/>
      <c r="K18" s="4" t="str">
        <f>Teams!D17</f>
        <v>CASTLE HILL</v>
      </c>
    </row>
    <row r="19" spans="1:11" ht="27.75" customHeight="1" x14ac:dyDescent="0.25">
      <c r="A19" s="363" t="str">
        <f>Teams!J18</f>
        <v>GIANNI</v>
      </c>
      <c r="B19" s="363"/>
      <c r="C19" s="145" t="str">
        <f>Teams!K18</f>
        <v>DI PIZIO</v>
      </c>
      <c r="D19" s="145"/>
      <c r="E19" s="363" t="str">
        <f>Teams!J19</f>
        <v>MORRIS</v>
      </c>
      <c r="F19" s="363"/>
      <c r="G19" s="145" t="str">
        <f>Teams!K19</f>
        <v>LUCKWELL</v>
      </c>
      <c r="H19" s="145"/>
      <c r="I19" s="363" t="str">
        <f>Teams!J20</f>
        <v>TONY</v>
      </c>
      <c r="J19" s="363"/>
      <c r="K19" s="145" t="str">
        <f>Teams!K20</f>
        <v>CLARK</v>
      </c>
    </row>
    <row r="20" spans="1:11" ht="30.75" customHeight="1" x14ac:dyDescent="0.25"/>
    <row r="21" spans="1:11" ht="27.75" customHeight="1" x14ac:dyDescent="0.25">
      <c r="A21" s="365" t="s">
        <v>249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str">
        <f>Teams!D17</f>
        <v>CASTLE HILL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str">
        <f>Teams!D21</f>
        <v>GRAHAM</v>
      </c>
      <c r="B24" s="363"/>
      <c r="C24" s="145" t="str">
        <f>Teams!E21</f>
        <v>COUCHMAN</v>
      </c>
      <c r="D24" s="4"/>
      <c r="E24" s="364"/>
      <c r="F24" s="364"/>
      <c r="G24" s="64"/>
      <c r="H24" s="4"/>
      <c r="I24" s="364"/>
      <c r="J24" s="364"/>
      <c r="K24" s="64"/>
    </row>
    <row r="25" spans="1:11" ht="32.450000000000003" customHeight="1" x14ac:dyDescent="0.25"/>
  </sheetData>
  <sheetProtection sheet="1" objects="1" scenarios="1"/>
  <mergeCells count="45">
    <mergeCell ref="A1:C1"/>
    <mergeCell ref="E1:G1"/>
    <mergeCell ref="I1:K1"/>
    <mergeCell ref="A3:B3"/>
    <mergeCell ref="E3:F3"/>
    <mergeCell ref="I3:J3"/>
    <mergeCell ref="A4:B4"/>
    <mergeCell ref="E4:F4"/>
    <mergeCell ref="I4:J4"/>
    <mergeCell ref="A6:C6"/>
    <mergeCell ref="E6:G6"/>
    <mergeCell ref="I6:K6"/>
    <mergeCell ref="A8:B8"/>
    <mergeCell ref="E8:F8"/>
    <mergeCell ref="I8:J8"/>
    <mergeCell ref="A9:B9"/>
    <mergeCell ref="E9:F9"/>
    <mergeCell ref="I9:J9"/>
    <mergeCell ref="A11:C11"/>
    <mergeCell ref="E11:G11"/>
    <mergeCell ref="I11:K11"/>
    <mergeCell ref="A13:B13"/>
    <mergeCell ref="E13:F13"/>
    <mergeCell ref="I13:J13"/>
    <mergeCell ref="A14:B14"/>
    <mergeCell ref="E14:F14"/>
    <mergeCell ref="I14:J14"/>
    <mergeCell ref="A16:C16"/>
    <mergeCell ref="E16:G16"/>
    <mergeCell ref="I16:K16"/>
    <mergeCell ref="A18:B18"/>
    <mergeCell ref="E18:F18"/>
    <mergeCell ref="I18:J18"/>
    <mergeCell ref="A19:B19"/>
    <mergeCell ref="E19:F19"/>
    <mergeCell ref="I19:J19"/>
    <mergeCell ref="A24:B24"/>
    <mergeCell ref="E24:F24"/>
    <mergeCell ref="I24:J24"/>
    <mergeCell ref="A21:C21"/>
    <mergeCell ref="E21:G21"/>
    <mergeCell ref="I21:K21"/>
    <mergeCell ref="A23:B23"/>
    <mergeCell ref="E23:F23"/>
    <mergeCell ref="I23:J23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A1:K25"/>
  <sheetViews>
    <sheetView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44</v>
      </c>
      <c r="B1" s="365"/>
      <c r="C1" s="365"/>
      <c r="D1" s="3"/>
      <c r="E1" s="365" t="s">
        <v>44</v>
      </c>
      <c r="F1" s="365"/>
      <c r="G1" s="365"/>
      <c r="H1" s="3"/>
      <c r="I1" s="365" t="s">
        <v>44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str">
        <f>Teams!D22</f>
        <v>PUTNEY TENNYSON</v>
      </c>
      <c r="D3" s="4"/>
      <c r="E3" s="366" t="s">
        <v>14</v>
      </c>
      <c r="F3" s="366"/>
      <c r="G3" s="4" t="str">
        <f>Teams!D22</f>
        <v>PUTNEY TENNYSON</v>
      </c>
      <c r="H3" s="4"/>
      <c r="I3" s="366" t="s">
        <v>14</v>
      </c>
      <c r="J3" s="366"/>
      <c r="K3" s="4" t="str">
        <f>Teams!D22</f>
        <v>PUTNEY TENNYSON</v>
      </c>
    </row>
    <row r="4" spans="1:11" ht="27.75" customHeight="1" x14ac:dyDescent="0.25">
      <c r="A4" s="363" t="str">
        <f>Teams!A23</f>
        <v>MAUREEN</v>
      </c>
      <c r="B4" s="363"/>
      <c r="C4" s="145" t="str">
        <f>Teams!B23</f>
        <v>RANDELL</v>
      </c>
      <c r="D4" s="145"/>
      <c r="E4" s="363" t="str">
        <f>Teams!A24</f>
        <v>PINO</v>
      </c>
      <c r="F4" s="363"/>
      <c r="G4" s="145" t="str">
        <f>Teams!B24</f>
        <v>RONCONE</v>
      </c>
      <c r="H4" s="145"/>
      <c r="I4" s="363" t="str">
        <f>Teams!A25</f>
        <v>TRACEY</v>
      </c>
      <c r="J4" s="363"/>
      <c r="K4" s="145" t="str">
        <f>Teams!B25</f>
        <v>WILLIAMS</v>
      </c>
    </row>
    <row r="5" spans="1:11" ht="30.75" customHeight="1" x14ac:dyDescent="0.25"/>
    <row r="6" spans="1:11" ht="27.75" customHeight="1" x14ac:dyDescent="0.25">
      <c r="A6" s="365" t="s">
        <v>44</v>
      </c>
      <c r="B6" s="365"/>
      <c r="C6" s="365"/>
      <c r="D6" s="3"/>
      <c r="E6" s="365" t="s">
        <v>44</v>
      </c>
      <c r="F6" s="365"/>
      <c r="G6" s="365"/>
      <c r="H6" s="3"/>
      <c r="I6" s="365" t="s">
        <v>44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str">
        <f>Teams!D22</f>
        <v>PUTNEY TENNYSON</v>
      </c>
      <c r="D8" s="4"/>
      <c r="E8" s="366" t="s">
        <v>14</v>
      </c>
      <c r="F8" s="366"/>
      <c r="G8" s="4" t="str">
        <f>Teams!D22</f>
        <v>PUTNEY TENNYSON</v>
      </c>
      <c r="H8" s="4"/>
      <c r="I8" s="366" t="s">
        <v>14</v>
      </c>
      <c r="J8" s="366"/>
      <c r="K8" s="4" t="str">
        <f>Teams!D22</f>
        <v>PUTNEY TENNYSON</v>
      </c>
    </row>
    <row r="9" spans="1:11" ht="27.75" customHeight="1" x14ac:dyDescent="0.25">
      <c r="A9" s="363" t="str">
        <f>Teams!D23</f>
        <v>ROBYN</v>
      </c>
      <c r="B9" s="363"/>
      <c r="C9" s="145" t="str">
        <f>Teams!E23</f>
        <v>SMITH</v>
      </c>
      <c r="D9" s="145"/>
      <c r="E9" s="363" t="str">
        <f>Teams!D24</f>
        <v>PETER</v>
      </c>
      <c r="F9" s="363"/>
      <c r="G9" s="145" t="str">
        <f>Teams!E24</f>
        <v>TOFFOLON</v>
      </c>
      <c r="H9" s="145"/>
      <c r="I9" s="363" t="str">
        <f>Teams!D25</f>
        <v>IAN</v>
      </c>
      <c r="J9" s="363"/>
      <c r="K9" s="145" t="str">
        <f>Teams!E25</f>
        <v>ROTHERY</v>
      </c>
    </row>
    <row r="10" spans="1:11" ht="30.75" customHeight="1" x14ac:dyDescent="0.25"/>
    <row r="11" spans="1:11" ht="27.75" customHeight="1" x14ac:dyDescent="0.25">
      <c r="A11" s="365" t="s">
        <v>44</v>
      </c>
      <c r="B11" s="365"/>
      <c r="C11" s="365"/>
      <c r="D11" s="3"/>
      <c r="E11" s="365" t="s">
        <v>44</v>
      </c>
      <c r="F11" s="365"/>
      <c r="G11" s="365"/>
      <c r="H11" s="3"/>
      <c r="I11" s="365" t="s">
        <v>44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str">
        <f>Teams!D22</f>
        <v>PUTNEY TENNYSON</v>
      </c>
      <c r="D13" s="4"/>
      <c r="E13" s="366" t="s">
        <v>14</v>
      </c>
      <c r="F13" s="366"/>
      <c r="G13" s="4" t="str">
        <f>Teams!D22</f>
        <v>PUTNEY TENNYSON</v>
      </c>
      <c r="H13" s="4"/>
      <c r="I13" s="366" t="s">
        <v>14</v>
      </c>
      <c r="J13" s="366"/>
      <c r="K13" s="4" t="str">
        <f>Teams!D22</f>
        <v>PUTNEY TENNYSON</v>
      </c>
    </row>
    <row r="14" spans="1:11" ht="27.75" customHeight="1" x14ac:dyDescent="0.25">
      <c r="A14" s="363" t="str">
        <f>Teams!G23</f>
        <v>TOM</v>
      </c>
      <c r="B14" s="363"/>
      <c r="C14" s="145" t="str">
        <f>Teams!H23</f>
        <v>CHOY</v>
      </c>
      <c r="D14" s="145"/>
      <c r="E14" s="363" t="str">
        <f>Teams!G24</f>
        <v xml:space="preserve">GARY </v>
      </c>
      <c r="F14" s="363"/>
      <c r="G14" s="145" t="str">
        <f>Teams!H24</f>
        <v>TIDYMAN</v>
      </c>
      <c r="H14" s="145"/>
      <c r="I14" s="363" t="str">
        <f>Teams!G25</f>
        <v>PETER</v>
      </c>
      <c r="J14" s="363"/>
      <c r="K14" s="145" t="str">
        <f>Teams!H25</f>
        <v>BUNGATE</v>
      </c>
    </row>
    <row r="15" spans="1:11" ht="30.75" customHeight="1" x14ac:dyDescent="0.25"/>
    <row r="16" spans="1:11" ht="27.75" customHeight="1" x14ac:dyDescent="0.25">
      <c r="A16" s="365" t="s">
        <v>44</v>
      </c>
      <c r="B16" s="365"/>
      <c r="C16" s="365"/>
      <c r="D16" s="3"/>
      <c r="E16" s="365" t="s">
        <v>44</v>
      </c>
      <c r="F16" s="365"/>
      <c r="G16" s="365"/>
      <c r="H16" s="3"/>
      <c r="I16" s="365" t="s">
        <v>44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str">
        <f>Teams!D22</f>
        <v>PUTNEY TENNYSON</v>
      </c>
      <c r="D18" s="4"/>
      <c r="E18" s="366" t="s">
        <v>14</v>
      </c>
      <c r="F18" s="366"/>
      <c r="G18" s="4" t="str">
        <f>Teams!D22</f>
        <v>PUTNEY TENNYSON</v>
      </c>
      <c r="H18" s="4"/>
      <c r="I18" s="366" t="s">
        <v>14</v>
      </c>
      <c r="J18" s="366"/>
      <c r="K18" s="4" t="str">
        <f>Teams!D22</f>
        <v>PUTNEY TENNYSON</v>
      </c>
    </row>
    <row r="19" spans="1:11" ht="27.75" customHeight="1" x14ac:dyDescent="0.25">
      <c r="A19" s="363" t="str">
        <f>Teams!J23</f>
        <v>PAUL</v>
      </c>
      <c r="B19" s="363"/>
      <c r="C19" s="145" t="str">
        <f>Teams!K23</f>
        <v>REDOLFI</v>
      </c>
      <c r="D19" s="145"/>
      <c r="E19" s="363" t="str">
        <f>Teams!J24</f>
        <v>GUNTER</v>
      </c>
      <c r="F19" s="363"/>
      <c r="G19" s="145" t="str">
        <f>Teams!K24</f>
        <v>SCHMIDT</v>
      </c>
      <c r="H19" s="145"/>
      <c r="I19" s="363" t="str">
        <f>Teams!J25</f>
        <v>SHANE</v>
      </c>
      <c r="J19" s="363"/>
      <c r="K19" s="145" t="str">
        <f>Teams!K25</f>
        <v>BRYDON</v>
      </c>
    </row>
    <row r="20" spans="1:11" ht="30.75" customHeight="1" x14ac:dyDescent="0.25"/>
    <row r="21" spans="1:11" ht="27.75" customHeight="1" x14ac:dyDescent="0.25">
      <c r="A21" s="365" t="s">
        <v>45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str">
        <f>Teams!D22</f>
        <v>PUTNEY TENNYSON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str">
        <f>Teams!D26</f>
        <v>IAN</v>
      </c>
      <c r="B24" s="363"/>
      <c r="C24" s="145" t="str">
        <f>Teams!E26</f>
        <v>ROTHERY</v>
      </c>
      <c r="D24" s="4"/>
      <c r="E24" s="364"/>
      <c r="F24" s="364"/>
      <c r="G24" s="64"/>
      <c r="H24" s="4"/>
      <c r="I24" s="364"/>
      <c r="J24" s="364"/>
      <c r="K24" s="64"/>
    </row>
    <row r="25" spans="1:11" ht="32.450000000000003" customHeight="1" x14ac:dyDescent="0.25"/>
  </sheetData>
  <sheetProtection sheet="1" objects="1" scenarios="1"/>
  <mergeCells count="45">
    <mergeCell ref="A1:C1"/>
    <mergeCell ref="E1:G1"/>
    <mergeCell ref="I1:K1"/>
    <mergeCell ref="A3:B3"/>
    <mergeCell ref="E3:F3"/>
    <mergeCell ref="I3:J3"/>
    <mergeCell ref="A4:B4"/>
    <mergeCell ref="E4:F4"/>
    <mergeCell ref="I4:J4"/>
    <mergeCell ref="A6:C6"/>
    <mergeCell ref="E6:G6"/>
    <mergeCell ref="I6:K6"/>
    <mergeCell ref="A8:B8"/>
    <mergeCell ref="E8:F8"/>
    <mergeCell ref="I8:J8"/>
    <mergeCell ref="A9:B9"/>
    <mergeCell ref="E9:F9"/>
    <mergeCell ref="I9:J9"/>
    <mergeCell ref="A11:C11"/>
    <mergeCell ref="E11:G11"/>
    <mergeCell ref="I11:K11"/>
    <mergeCell ref="A13:B13"/>
    <mergeCell ref="E13:F13"/>
    <mergeCell ref="I13:J13"/>
    <mergeCell ref="A14:B14"/>
    <mergeCell ref="E14:F14"/>
    <mergeCell ref="I14:J14"/>
    <mergeCell ref="A16:C16"/>
    <mergeCell ref="E16:G16"/>
    <mergeCell ref="I16:K16"/>
    <mergeCell ref="A18:B18"/>
    <mergeCell ref="E18:F18"/>
    <mergeCell ref="I18:J18"/>
    <mergeCell ref="A19:B19"/>
    <mergeCell ref="E19:F19"/>
    <mergeCell ref="I19:J19"/>
    <mergeCell ref="A24:B24"/>
    <mergeCell ref="E24:F24"/>
    <mergeCell ref="I24:J24"/>
    <mergeCell ref="A21:C21"/>
    <mergeCell ref="E21:G21"/>
    <mergeCell ref="I21:K21"/>
    <mergeCell ref="A23:B23"/>
    <mergeCell ref="E23:F23"/>
    <mergeCell ref="I23:J23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5"/>
  <sheetViews>
    <sheetView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250</v>
      </c>
      <c r="B1" s="365"/>
      <c r="C1" s="365"/>
      <c r="D1" s="3"/>
      <c r="E1" s="365" t="s">
        <v>250</v>
      </c>
      <c r="F1" s="365"/>
      <c r="G1" s="365"/>
      <c r="H1" s="3"/>
      <c r="I1" s="365" t="s">
        <v>250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str">
        <f>Teams!D27</f>
        <v>CASTLE HILL</v>
      </c>
      <c r="D3" s="4"/>
      <c r="E3" s="366" t="s">
        <v>14</v>
      </c>
      <c r="F3" s="366"/>
      <c r="G3" s="4" t="str">
        <f>Teams!D27</f>
        <v>CASTLE HILL</v>
      </c>
      <c r="H3" s="4"/>
      <c r="I3" s="366" t="s">
        <v>14</v>
      </c>
      <c r="J3" s="366"/>
      <c r="K3" s="4" t="str">
        <f>Teams!D27</f>
        <v>CASTLE HILL</v>
      </c>
    </row>
    <row r="4" spans="1:11" ht="27.75" customHeight="1" x14ac:dyDescent="0.25">
      <c r="A4" s="363" t="str">
        <f>Teams!A28</f>
        <v>UNA</v>
      </c>
      <c r="B4" s="363"/>
      <c r="C4" s="145" t="str">
        <f>Teams!B28</f>
        <v>BELL</v>
      </c>
      <c r="D4" s="145"/>
      <c r="E4" s="363" t="str">
        <f>Teams!A29</f>
        <v>RAY</v>
      </c>
      <c r="F4" s="363"/>
      <c r="G4" s="145" t="str">
        <f>Teams!B29</f>
        <v>TERTELI</v>
      </c>
      <c r="H4" s="145"/>
      <c r="I4" s="363" t="str">
        <f>Teams!A30</f>
        <v>JACKIE</v>
      </c>
      <c r="J4" s="363"/>
      <c r="K4" s="145" t="str">
        <f>Teams!B30</f>
        <v>CLARIDGE</v>
      </c>
    </row>
    <row r="5" spans="1:11" ht="30.75" customHeight="1" x14ac:dyDescent="0.25"/>
    <row r="6" spans="1:11" ht="27.75" customHeight="1" x14ac:dyDescent="0.25">
      <c r="A6" s="365" t="s">
        <v>250</v>
      </c>
      <c r="B6" s="365"/>
      <c r="C6" s="365"/>
      <c r="D6" s="3"/>
      <c r="E6" s="365" t="s">
        <v>250</v>
      </c>
      <c r="F6" s="365"/>
      <c r="G6" s="365"/>
      <c r="H6" s="3"/>
      <c r="I6" s="365" t="s">
        <v>250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str">
        <f>Teams!D27</f>
        <v>CASTLE HILL</v>
      </c>
      <c r="D8" s="4"/>
      <c r="E8" s="366" t="s">
        <v>14</v>
      </c>
      <c r="F8" s="366"/>
      <c r="G8" s="4" t="str">
        <f>Teams!D27</f>
        <v>CASTLE HILL</v>
      </c>
      <c r="H8" s="4"/>
      <c r="I8" s="366" t="s">
        <v>14</v>
      </c>
      <c r="J8" s="366"/>
      <c r="K8" s="4" t="str">
        <f>Teams!D27</f>
        <v>CASTLE HILL</v>
      </c>
    </row>
    <row r="9" spans="1:11" ht="27.75" customHeight="1" x14ac:dyDescent="0.25">
      <c r="A9" s="363" t="str">
        <f>Teams!D28</f>
        <v>BRIAN</v>
      </c>
      <c r="B9" s="363"/>
      <c r="C9" s="145" t="str">
        <f>Teams!E28</f>
        <v>SHERLOCK</v>
      </c>
      <c r="D9" s="145"/>
      <c r="E9" s="363" t="str">
        <f>Teams!D29</f>
        <v>BARB</v>
      </c>
      <c r="F9" s="363"/>
      <c r="G9" s="145" t="str">
        <f>Teams!E29</f>
        <v>BUNGATE</v>
      </c>
      <c r="H9" s="145"/>
      <c r="I9" s="363" t="str">
        <f>Teams!D30</f>
        <v>JOHN</v>
      </c>
      <c r="J9" s="363"/>
      <c r="K9" s="145" t="str">
        <f>Teams!E30</f>
        <v>ATTARD</v>
      </c>
    </row>
    <row r="10" spans="1:11" ht="30.75" customHeight="1" x14ac:dyDescent="0.25"/>
    <row r="11" spans="1:11" ht="27.75" customHeight="1" x14ac:dyDescent="0.25">
      <c r="A11" s="365" t="s">
        <v>250</v>
      </c>
      <c r="B11" s="365"/>
      <c r="C11" s="365"/>
      <c r="D11" s="3"/>
      <c r="E11" s="365" t="s">
        <v>250</v>
      </c>
      <c r="F11" s="365"/>
      <c r="G11" s="365"/>
      <c r="H11" s="3"/>
      <c r="I11" s="365" t="s">
        <v>250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str">
        <f>Teams!D27</f>
        <v>CASTLE HILL</v>
      </c>
      <c r="D13" s="4"/>
      <c r="E13" s="366" t="s">
        <v>14</v>
      </c>
      <c r="F13" s="366"/>
      <c r="G13" s="4" t="str">
        <f>Teams!D27</f>
        <v>CASTLE HILL</v>
      </c>
      <c r="H13" s="4"/>
      <c r="I13" s="366" t="s">
        <v>14</v>
      </c>
      <c r="J13" s="366"/>
      <c r="K13" s="4" t="str">
        <f>Teams!D27</f>
        <v>CASTLE HILL</v>
      </c>
    </row>
    <row r="14" spans="1:11" ht="27.75" customHeight="1" x14ac:dyDescent="0.25">
      <c r="A14" s="363" t="str">
        <f>Teams!G28</f>
        <v>PETER</v>
      </c>
      <c r="B14" s="363"/>
      <c r="C14" s="145" t="str">
        <f>Teams!H28</f>
        <v>REECE</v>
      </c>
      <c r="D14" s="145"/>
      <c r="E14" s="363" t="str">
        <f>Teams!G29</f>
        <v>BOB</v>
      </c>
      <c r="F14" s="363"/>
      <c r="G14" s="145" t="str">
        <f>Teams!H29</f>
        <v>OHMSEN</v>
      </c>
      <c r="H14" s="145"/>
      <c r="I14" s="363" t="str">
        <f>Teams!G30</f>
        <v>JULIE</v>
      </c>
      <c r="J14" s="363"/>
      <c r="K14" s="145" t="str">
        <f>Teams!H30</f>
        <v>ROTHERY</v>
      </c>
    </row>
    <row r="15" spans="1:11" ht="30.75" customHeight="1" x14ac:dyDescent="0.25"/>
    <row r="16" spans="1:11" ht="27.75" customHeight="1" x14ac:dyDescent="0.25">
      <c r="A16" s="365" t="s">
        <v>250</v>
      </c>
      <c r="B16" s="365"/>
      <c r="C16" s="365"/>
      <c r="D16" s="3"/>
      <c r="E16" s="365" t="s">
        <v>250</v>
      </c>
      <c r="F16" s="365"/>
      <c r="G16" s="365"/>
      <c r="H16" s="3"/>
      <c r="I16" s="365" t="s">
        <v>250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str">
        <f>Teams!D27</f>
        <v>CASTLE HILL</v>
      </c>
      <c r="D18" s="4"/>
      <c r="E18" s="366" t="s">
        <v>14</v>
      </c>
      <c r="F18" s="366"/>
      <c r="G18" s="4" t="str">
        <f>Teams!D27</f>
        <v>CASTLE HILL</v>
      </c>
      <c r="H18" s="4"/>
      <c r="I18" s="366" t="s">
        <v>14</v>
      </c>
      <c r="J18" s="366"/>
      <c r="K18" s="4" t="str">
        <f>Teams!D27</f>
        <v>CASTLE HILL</v>
      </c>
    </row>
    <row r="19" spans="1:11" ht="27.75" customHeight="1" x14ac:dyDescent="0.25">
      <c r="A19" s="363" t="str">
        <f>Teams!J28</f>
        <v>STEVE</v>
      </c>
      <c r="B19" s="363"/>
      <c r="C19" s="145" t="str">
        <f>Teams!K28</f>
        <v>HOWARD</v>
      </c>
      <c r="D19" s="145"/>
      <c r="E19" s="363" t="str">
        <f>Teams!J29</f>
        <v>FRANCES</v>
      </c>
      <c r="F19" s="363"/>
      <c r="G19" s="145" t="str">
        <f>Teams!K29</f>
        <v>MIECHELS</v>
      </c>
      <c r="H19" s="145"/>
      <c r="I19" s="363" t="str">
        <f>Teams!J30</f>
        <v>RICHARD</v>
      </c>
      <c r="J19" s="363"/>
      <c r="K19" s="145" t="str">
        <f>Teams!K30</f>
        <v>MULHERON</v>
      </c>
    </row>
    <row r="20" spans="1:11" ht="30.75" customHeight="1" x14ac:dyDescent="0.25"/>
    <row r="21" spans="1:11" ht="27.75" customHeight="1" x14ac:dyDescent="0.25">
      <c r="A21" s="365" t="s">
        <v>251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str">
        <f>Teams!D27</f>
        <v>CASTLE HILL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str">
        <f>Teams!D31</f>
        <v>BRIAN</v>
      </c>
      <c r="B24" s="363"/>
      <c r="C24" s="145" t="str">
        <f>Teams!E31</f>
        <v>SHERLOCK</v>
      </c>
      <c r="D24" s="4"/>
      <c r="E24" s="364"/>
      <c r="F24" s="364"/>
      <c r="G24" s="64"/>
      <c r="H24" s="4"/>
      <c r="I24" s="364"/>
      <c r="J24" s="364"/>
      <c r="K24" s="64"/>
    </row>
    <row r="25" spans="1:11" ht="32.450000000000003" customHeight="1" x14ac:dyDescent="0.25"/>
  </sheetData>
  <sheetProtection sheet="1" objects="1" scenarios="1"/>
  <mergeCells count="45">
    <mergeCell ref="A24:B24"/>
    <mergeCell ref="E24:F24"/>
    <mergeCell ref="I24:J24"/>
    <mergeCell ref="A21:C21"/>
    <mergeCell ref="E21:G21"/>
    <mergeCell ref="I21:K21"/>
    <mergeCell ref="A23:B23"/>
    <mergeCell ref="E23:F23"/>
    <mergeCell ref="I23:J23"/>
    <mergeCell ref="A18:B18"/>
    <mergeCell ref="E18:F18"/>
    <mergeCell ref="I18:J18"/>
    <mergeCell ref="A19:B19"/>
    <mergeCell ref="E19:F19"/>
    <mergeCell ref="I19:J19"/>
    <mergeCell ref="A14:B14"/>
    <mergeCell ref="E14:F14"/>
    <mergeCell ref="I14:J14"/>
    <mergeCell ref="A16:C16"/>
    <mergeCell ref="E16:G16"/>
    <mergeCell ref="I16:K16"/>
    <mergeCell ref="A11:C11"/>
    <mergeCell ref="E11:G11"/>
    <mergeCell ref="I11:K11"/>
    <mergeCell ref="A13:B13"/>
    <mergeCell ref="E13:F13"/>
    <mergeCell ref="I13:J13"/>
    <mergeCell ref="A8:B8"/>
    <mergeCell ref="E8:F8"/>
    <mergeCell ref="I8:J8"/>
    <mergeCell ref="A9:B9"/>
    <mergeCell ref="E9:F9"/>
    <mergeCell ref="I9:J9"/>
    <mergeCell ref="A4:B4"/>
    <mergeCell ref="E4:F4"/>
    <mergeCell ref="I4:J4"/>
    <mergeCell ref="A6:C6"/>
    <mergeCell ref="E6:G6"/>
    <mergeCell ref="I6:K6"/>
    <mergeCell ref="A1:C1"/>
    <mergeCell ref="E1:G1"/>
    <mergeCell ref="I1:K1"/>
    <mergeCell ref="A3:B3"/>
    <mergeCell ref="E3:F3"/>
    <mergeCell ref="I3:J3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5"/>
  <sheetViews>
    <sheetView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252</v>
      </c>
      <c r="B1" s="365"/>
      <c r="C1" s="365"/>
      <c r="D1" s="3"/>
      <c r="E1" s="365" t="s">
        <v>252</v>
      </c>
      <c r="F1" s="365"/>
      <c r="G1" s="365"/>
      <c r="H1" s="3"/>
      <c r="I1" s="365" t="s">
        <v>252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str">
        <f>Teams!D32</f>
        <v>NORTHMEAD</v>
      </c>
      <c r="D3" s="4"/>
      <c r="E3" s="366" t="s">
        <v>14</v>
      </c>
      <c r="F3" s="366"/>
      <c r="G3" s="4" t="str">
        <f>Teams!D32</f>
        <v>NORTHMEAD</v>
      </c>
      <c r="H3" s="4"/>
      <c r="I3" s="366" t="s">
        <v>14</v>
      </c>
      <c r="J3" s="366"/>
      <c r="K3" s="4" t="str">
        <f>Teams!D32</f>
        <v>NORTHMEAD</v>
      </c>
    </row>
    <row r="4" spans="1:11" ht="27.75" customHeight="1" x14ac:dyDescent="0.25">
      <c r="A4" s="363" t="str">
        <f>Teams!A33</f>
        <v xml:space="preserve">JULIUS </v>
      </c>
      <c r="B4" s="363"/>
      <c r="C4" s="145" t="str">
        <f>Teams!B33</f>
        <v>LAZARIDIS</v>
      </c>
      <c r="D4" s="145"/>
      <c r="E4" s="363" t="str">
        <f>Teams!A34</f>
        <v>KIM</v>
      </c>
      <c r="F4" s="363"/>
      <c r="G4" s="145" t="str">
        <f>Teams!B34</f>
        <v>LEE</v>
      </c>
      <c r="H4" s="145"/>
      <c r="I4" s="363" t="str">
        <f>Teams!A35</f>
        <v>VICKY</v>
      </c>
      <c r="J4" s="363"/>
      <c r="K4" s="145" t="str">
        <f>Teams!B35</f>
        <v>HUDSON</v>
      </c>
    </row>
    <row r="5" spans="1:11" ht="30.75" customHeight="1" x14ac:dyDescent="0.25"/>
    <row r="6" spans="1:11" ht="27.75" customHeight="1" x14ac:dyDescent="0.25">
      <c r="A6" s="365" t="s">
        <v>252</v>
      </c>
      <c r="B6" s="365"/>
      <c r="C6" s="365"/>
      <c r="D6" s="3"/>
      <c r="E6" s="365" t="s">
        <v>252</v>
      </c>
      <c r="F6" s="365"/>
      <c r="G6" s="365"/>
      <c r="H6" s="3"/>
      <c r="I6" s="365" t="s">
        <v>252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str">
        <f>Teams!D32</f>
        <v>NORTHMEAD</v>
      </c>
      <c r="D8" s="4"/>
      <c r="E8" s="366" t="s">
        <v>14</v>
      </c>
      <c r="F8" s="366"/>
      <c r="G8" s="4" t="str">
        <f>Teams!D32</f>
        <v>NORTHMEAD</v>
      </c>
      <c r="H8" s="4"/>
      <c r="I8" s="366" t="s">
        <v>14</v>
      </c>
      <c r="J8" s="366"/>
      <c r="K8" s="4" t="str">
        <f>Teams!D32</f>
        <v>NORTHMEAD</v>
      </c>
    </row>
    <row r="9" spans="1:11" ht="27.75" customHeight="1" x14ac:dyDescent="0.25">
      <c r="A9" s="363" t="str">
        <f>Teams!D33</f>
        <v>ROHAN</v>
      </c>
      <c r="B9" s="363"/>
      <c r="C9" s="145" t="str">
        <f>Teams!E33</f>
        <v>THOMSON</v>
      </c>
      <c r="D9" s="145"/>
      <c r="E9" s="363" t="str">
        <f>Teams!D34</f>
        <v>BARRY</v>
      </c>
      <c r="F9" s="363"/>
      <c r="G9" s="145" t="str">
        <f>Teams!E34</f>
        <v>STEVENSON</v>
      </c>
      <c r="H9" s="145"/>
      <c r="I9" s="363" t="str">
        <f>Teams!D35</f>
        <v>JOE</v>
      </c>
      <c r="J9" s="363"/>
      <c r="K9" s="145" t="str">
        <f>Teams!E35</f>
        <v>BEZZINA</v>
      </c>
    </row>
    <row r="10" spans="1:11" ht="30.75" customHeight="1" x14ac:dyDescent="0.25"/>
    <row r="11" spans="1:11" ht="27.75" customHeight="1" x14ac:dyDescent="0.25">
      <c r="A11" s="365" t="s">
        <v>252</v>
      </c>
      <c r="B11" s="365"/>
      <c r="C11" s="365"/>
      <c r="D11" s="3"/>
      <c r="E11" s="365" t="s">
        <v>252</v>
      </c>
      <c r="F11" s="365"/>
      <c r="G11" s="365"/>
      <c r="H11" s="3"/>
      <c r="I11" s="365" t="s">
        <v>252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str">
        <f>Teams!D32</f>
        <v>NORTHMEAD</v>
      </c>
      <c r="D13" s="4"/>
      <c r="E13" s="366" t="s">
        <v>14</v>
      </c>
      <c r="F13" s="366"/>
      <c r="G13" s="4" t="str">
        <f>Teams!D32</f>
        <v>NORTHMEAD</v>
      </c>
      <c r="H13" s="4"/>
      <c r="I13" s="366" t="s">
        <v>14</v>
      </c>
      <c r="J13" s="366"/>
      <c r="K13" s="4" t="str">
        <f>Teams!D32</f>
        <v>NORTHMEAD</v>
      </c>
    </row>
    <row r="14" spans="1:11" ht="27.75" customHeight="1" x14ac:dyDescent="0.25">
      <c r="A14" s="363" t="str">
        <f>Teams!G33</f>
        <v>JAMES</v>
      </c>
      <c r="B14" s="363"/>
      <c r="C14" s="145" t="str">
        <f>Teams!H33</f>
        <v>CLARK</v>
      </c>
      <c r="D14" s="145"/>
      <c r="E14" s="363" t="str">
        <f>Teams!G34</f>
        <v>LAURIE</v>
      </c>
      <c r="F14" s="363"/>
      <c r="G14" s="145" t="str">
        <f>Teams!H34</f>
        <v>THOMPSON</v>
      </c>
      <c r="H14" s="145"/>
      <c r="I14" s="363" t="str">
        <f>Teams!G35</f>
        <v>JOHN</v>
      </c>
      <c r="J14" s="363"/>
      <c r="K14" s="145" t="str">
        <f>Teams!H35</f>
        <v>HALACAS</v>
      </c>
    </row>
    <row r="15" spans="1:11" ht="30.75" customHeight="1" x14ac:dyDescent="0.25"/>
    <row r="16" spans="1:11" ht="27.75" customHeight="1" x14ac:dyDescent="0.25">
      <c r="A16" s="365" t="s">
        <v>252</v>
      </c>
      <c r="B16" s="365"/>
      <c r="C16" s="365"/>
      <c r="D16" s="3"/>
      <c r="E16" s="365" t="s">
        <v>252</v>
      </c>
      <c r="F16" s="365"/>
      <c r="G16" s="365"/>
      <c r="H16" s="3"/>
      <c r="I16" s="365" t="s">
        <v>252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str">
        <f>Teams!D32</f>
        <v>NORTHMEAD</v>
      </c>
      <c r="D18" s="4"/>
      <c r="E18" s="366" t="s">
        <v>14</v>
      </c>
      <c r="F18" s="366"/>
      <c r="G18" s="4" t="str">
        <f>Teams!D32</f>
        <v>NORTHMEAD</v>
      </c>
      <c r="H18" s="4"/>
      <c r="I18" s="366" t="s">
        <v>14</v>
      </c>
      <c r="J18" s="366"/>
      <c r="K18" s="4" t="str">
        <f>Teams!D32</f>
        <v>NORTHMEAD</v>
      </c>
    </row>
    <row r="19" spans="1:11" ht="27.75" customHeight="1" x14ac:dyDescent="0.25">
      <c r="A19" s="363" t="str">
        <f>Teams!J33</f>
        <v>GRAHAM</v>
      </c>
      <c r="B19" s="363"/>
      <c r="C19" s="145" t="str">
        <f>Teams!K33</f>
        <v>THOMSON</v>
      </c>
      <c r="D19" s="145"/>
      <c r="E19" s="363" t="str">
        <f>Teams!J34</f>
        <v>DAVID</v>
      </c>
      <c r="F19" s="363"/>
      <c r="G19" s="145" t="str">
        <f>Teams!K34</f>
        <v>BAKER</v>
      </c>
      <c r="H19" s="145"/>
      <c r="I19" s="363" t="str">
        <f>Teams!J35</f>
        <v>KEITH</v>
      </c>
      <c r="J19" s="363"/>
      <c r="K19" s="145" t="str">
        <f>Teams!K35</f>
        <v>BULLIVANT</v>
      </c>
    </row>
    <row r="20" spans="1:11" ht="30.75" customHeight="1" x14ac:dyDescent="0.25"/>
    <row r="21" spans="1:11" ht="27.75" customHeight="1" x14ac:dyDescent="0.25">
      <c r="A21" s="365" t="s">
        <v>253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str">
        <f>Teams!D32</f>
        <v>NORTHMEAD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str">
        <f>Teams!D36</f>
        <v xml:space="preserve">DAVID </v>
      </c>
      <c r="B24" s="363"/>
      <c r="C24" s="145" t="str">
        <f>Teams!E36</f>
        <v>BAKER</v>
      </c>
      <c r="D24" s="4"/>
      <c r="E24" s="364"/>
      <c r="F24" s="364"/>
      <c r="G24" s="64"/>
      <c r="H24" s="4"/>
      <c r="I24" s="364"/>
      <c r="J24" s="364"/>
      <c r="K24" s="64"/>
    </row>
    <row r="25" spans="1:11" ht="32.450000000000003" customHeight="1" x14ac:dyDescent="0.25"/>
  </sheetData>
  <mergeCells count="45">
    <mergeCell ref="A24:B24"/>
    <mergeCell ref="E24:F24"/>
    <mergeCell ref="I24:J24"/>
    <mergeCell ref="A21:C21"/>
    <mergeCell ref="E21:G21"/>
    <mergeCell ref="I21:K21"/>
    <mergeCell ref="A23:B23"/>
    <mergeCell ref="E23:F23"/>
    <mergeCell ref="I23:J23"/>
    <mergeCell ref="A18:B18"/>
    <mergeCell ref="E18:F18"/>
    <mergeCell ref="I18:J18"/>
    <mergeCell ref="A19:B19"/>
    <mergeCell ref="E19:F19"/>
    <mergeCell ref="I19:J19"/>
    <mergeCell ref="A14:B14"/>
    <mergeCell ref="E14:F14"/>
    <mergeCell ref="I14:J14"/>
    <mergeCell ref="A16:C16"/>
    <mergeCell ref="E16:G16"/>
    <mergeCell ref="I16:K16"/>
    <mergeCell ref="A11:C11"/>
    <mergeCell ref="E11:G11"/>
    <mergeCell ref="I11:K11"/>
    <mergeCell ref="A13:B13"/>
    <mergeCell ref="E13:F13"/>
    <mergeCell ref="I13:J13"/>
    <mergeCell ref="A8:B8"/>
    <mergeCell ref="E8:F8"/>
    <mergeCell ref="I8:J8"/>
    <mergeCell ref="A9:B9"/>
    <mergeCell ref="E9:F9"/>
    <mergeCell ref="I9:J9"/>
    <mergeCell ref="A4:B4"/>
    <mergeCell ref="E4:F4"/>
    <mergeCell ref="I4:J4"/>
    <mergeCell ref="A6:C6"/>
    <mergeCell ref="E6:G6"/>
    <mergeCell ref="I6:K6"/>
    <mergeCell ref="A1:C1"/>
    <mergeCell ref="E1:G1"/>
    <mergeCell ref="I1:K1"/>
    <mergeCell ref="A3:B3"/>
    <mergeCell ref="E3:F3"/>
    <mergeCell ref="I3:J3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5"/>
  <sheetViews>
    <sheetView topLeftCell="A8"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254</v>
      </c>
      <c r="B1" s="365"/>
      <c r="C1" s="365"/>
      <c r="D1" s="3"/>
      <c r="E1" s="365" t="s">
        <v>254</v>
      </c>
      <c r="F1" s="365"/>
      <c r="G1" s="365"/>
      <c r="H1" s="3"/>
      <c r="I1" s="365" t="s">
        <v>254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str">
        <f>Teams!$D$37</f>
        <v>DURAL</v>
      </c>
      <c r="D3" s="4"/>
      <c r="E3" s="366" t="s">
        <v>14</v>
      </c>
      <c r="F3" s="366"/>
      <c r="G3" s="4" t="str">
        <f>Teams!$D$37</f>
        <v>DURAL</v>
      </c>
      <c r="H3" s="4"/>
      <c r="I3" s="366" t="s">
        <v>14</v>
      </c>
      <c r="J3" s="366"/>
      <c r="K3" s="4" t="str">
        <f>Teams!$D$37</f>
        <v>DURAL</v>
      </c>
    </row>
    <row r="4" spans="1:11" ht="27.75" customHeight="1" x14ac:dyDescent="0.25">
      <c r="A4" s="363" t="str">
        <f>Teams!A38</f>
        <v>GEOFF</v>
      </c>
      <c r="B4" s="363"/>
      <c r="C4" s="145" t="str">
        <f>Teams!B38</f>
        <v>HOWELL</v>
      </c>
      <c r="D4" s="145"/>
      <c r="E4" s="363" t="str">
        <f>Teams!A39</f>
        <v>MERV</v>
      </c>
      <c r="F4" s="363"/>
      <c r="G4" s="145" t="str">
        <f>Teams!B39</f>
        <v>NEWBOULD</v>
      </c>
      <c r="H4" s="145"/>
      <c r="I4" s="363" t="str">
        <f>Teams!A40</f>
        <v>TOM</v>
      </c>
      <c r="J4" s="363"/>
      <c r="K4" s="145" t="str">
        <f>Teams!B40</f>
        <v>CARAN</v>
      </c>
    </row>
    <row r="5" spans="1:11" ht="30.75" customHeight="1" x14ac:dyDescent="0.25"/>
    <row r="6" spans="1:11" ht="27.75" customHeight="1" x14ac:dyDescent="0.25">
      <c r="A6" s="365" t="s">
        <v>254</v>
      </c>
      <c r="B6" s="365"/>
      <c r="C6" s="365"/>
      <c r="D6" s="3"/>
      <c r="E6" s="365" t="s">
        <v>254</v>
      </c>
      <c r="F6" s="365"/>
      <c r="G6" s="365"/>
      <c r="H6" s="3"/>
      <c r="I6" s="365" t="s">
        <v>254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str">
        <f>Teams!$D$37</f>
        <v>DURAL</v>
      </c>
      <c r="D8" s="4"/>
      <c r="E8" s="366" t="s">
        <v>14</v>
      </c>
      <c r="F8" s="366"/>
      <c r="G8" s="4" t="str">
        <f>Teams!$D$37</f>
        <v>DURAL</v>
      </c>
      <c r="H8" s="4"/>
      <c r="I8" s="366" t="s">
        <v>14</v>
      </c>
      <c r="J8" s="366"/>
      <c r="K8" s="4" t="str">
        <f>Teams!$D$37</f>
        <v>DURAL</v>
      </c>
    </row>
    <row r="9" spans="1:11" ht="27.75" customHeight="1" x14ac:dyDescent="0.25">
      <c r="A9" s="363" t="str">
        <f>Teams!D38</f>
        <v>JILL</v>
      </c>
      <c r="B9" s="363"/>
      <c r="C9" s="145" t="str">
        <f>Teams!E38</f>
        <v>COLLESS</v>
      </c>
      <c r="D9" s="145"/>
      <c r="E9" s="363" t="str">
        <f>Teams!D39</f>
        <v>PETE</v>
      </c>
      <c r="F9" s="363"/>
      <c r="G9" s="145" t="str">
        <f>Teams!E39</f>
        <v>WARD</v>
      </c>
      <c r="H9" s="145"/>
      <c r="I9" s="363" t="str">
        <f>Teams!D40</f>
        <v>ERIC</v>
      </c>
      <c r="J9" s="363"/>
      <c r="K9" s="145" t="str">
        <f>Teams!E40</f>
        <v>MICHELMORE</v>
      </c>
    </row>
    <row r="10" spans="1:11" ht="30.75" customHeight="1" x14ac:dyDescent="0.25"/>
    <row r="11" spans="1:11" ht="27.75" customHeight="1" x14ac:dyDescent="0.25">
      <c r="A11" s="365" t="s">
        <v>254</v>
      </c>
      <c r="B11" s="365"/>
      <c r="C11" s="365"/>
      <c r="D11" s="3"/>
      <c r="E11" s="365" t="s">
        <v>254</v>
      </c>
      <c r="F11" s="365"/>
      <c r="G11" s="365"/>
      <c r="H11" s="3"/>
      <c r="I11" s="365" t="s">
        <v>254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str">
        <f>Teams!$D$37</f>
        <v>DURAL</v>
      </c>
      <c r="D13" s="4"/>
      <c r="E13" s="366" t="s">
        <v>14</v>
      </c>
      <c r="F13" s="366"/>
      <c r="G13" s="4" t="str">
        <f>Teams!$D$37</f>
        <v>DURAL</v>
      </c>
      <c r="H13" s="4"/>
      <c r="I13" s="366" t="s">
        <v>14</v>
      </c>
      <c r="J13" s="366"/>
      <c r="K13" s="4" t="str">
        <f>Teams!$D$37</f>
        <v>DURAL</v>
      </c>
    </row>
    <row r="14" spans="1:11" ht="27.75" customHeight="1" x14ac:dyDescent="0.25">
      <c r="A14" s="363" t="str">
        <f>Teams!G38</f>
        <v>ALLAN</v>
      </c>
      <c r="B14" s="363"/>
      <c r="C14" s="145" t="str">
        <f>Teams!H38</f>
        <v>BYRNES</v>
      </c>
      <c r="D14" s="145"/>
      <c r="E14" s="363" t="str">
        <f>Teams!G39</f>
        <v>EUGENE</v>
      </c>
      <c r="F14" s="363"/>
      <c r="G14" s="145" t="str">
        <f>Teams!H39</f>
        <v>HYNDS</v>
      </c>
      <c r="H14" s="145"/>
      <c r="I14" s="363" t="str">
        <f>Teams!G40</f>
        <v>JACKY</v>
      </c>
      <c r="J14" s="363"/>
      <c r="K14" s="145" t="str">
        <f>Teams!H40</f>
        <v>CHAN</v>
      </c>
    </row>
    <row r="15" spans="1:11" ht="30.75" customHeight="1" x14ac:dyDescent="0.25"/>
    <row r="16" spans="1:11" ht="27.75" customHeight="1" x14ac:dyDescent="0.25">
      <c r="A16" s="365" t="s">
        <v>254</v>
      </c>
      <c r="B16" s="365"/>
      <c r="C16" s="365"/>
      <c r="D16" s="3"/>
      <c r="E16" s="365" t="s">
        <v>254</v>
      </c>
      <c r="F16" s="365"/>
      <c r="G16" s="365"/>
      <c r="H16" s="3"/>
      <c r="I16" s="365" t="s">
        <v>254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str">
        <f>Teams!$D$37</f>
        <v>DURAL</v>
      </c>
      <c r="D18" s="4"/>
      <c r="E18" s="366" t="s">
        <v>14</v>
      </c>
      <c r="F18" s="366"/>
      <c r="G18" s="4" t="str">
        <f>Teams!$D$37</f>
        <v>DURAL</v>
      </c>
      <c r="H18" s="4"/>
      <c r="I18" s="366" t="s">
        <v>14</v>
      </c>
      <c r="J18" s="366"/>
      <c r="K18" s="4" t="str">
        <f>Teams!$D$37</f>
        <v>DURAL</v>
      </c>
    </row>
    <row r="19" spans="1:11" ht="27.75" customHeight="1" x14ac:dyDescent="0.25">
      <c r="A19" s="363" t="str">
        <f>Teams!J38</f>
        <v>NORM</v>
      </c>
      <c r="B19" s="363"/>
      <c r="C19" s="145" t="str">
        <f>Teams!K38</f>
        <v>RISSTROM</v>
      </c>
      <c r="D19" s="145"/>
      <c r="E19" s="363" t="str">
        <f>Teams!J39</f>
        <v>BRIAN</v>
      </c>
      <c r="F19" s="363"/>
      <c r="G19" s="145" t="str">
        <f>Teams!K39</f>
        <v>FLYNN</v>
      </c>
      <c r="H19" s="145"/>
      <c r="I19" s="363" t="str">
        <f>Teams!J40</f>
        <v>ELFRIDA</v>
      </c>
      <c r="J19" s="363"/>
      <c r="K19" s="145" t="str">
        <f>Teams!K40</f>
        <v>CHAN</v>
      </c>
    </row>
    <row r="20" spans="1:11" ht="30.75" customHeight="1" x14ac:dyDescent="0.25"/>
    <row r="21" spans="1:11" ht="27.75" customHeight="1" x14ac:dyDescent="0.25">
      <c r="A21" s="365" t="s">
        <v>255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str">
        <f>Teams!$D$37</f>
        <v>DURAL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str">
        <f>Teams!D41</f>
        <v>PETE</v>
      </c>
      <c r="B24" s="363"/>
      <c r="C24" s="145" t="str">
        <f>Teams!E41</f>
        <v>WARD</v>
      </c>
      <c r="D24" s="4"/>
      <c r="E24" s="364"/>
      <c r="F24" s="364"/>
      <c r="G24" s="64"/>
      <c r="H24" s="4"/>
      <c r="I24" s="364"/>
      <c r="J24" s="364"/>
      <c r="K24" s="64"/>
    </row>
    <row r="25" spans="1:11" ht="32.450000000000003" customHeight="1" x14ac:dyDescent="0.25"/>
  </sheetData>
  <mergeCells count="45">
    <mergeCell ref="A24:B24"/>
    <mergeCell ref="E24:F24"/>
    <mergeCell ref="I24:J24"/>
    <mergeCell ref="A21:C21"/>
    <mergeCell ref="E21:G21"/>
    <mergeCell ref="I21:K21"/>
    <mergeCell ref="A23:B23"/>
    <mergeCell ref="E23:F23"/>
    <mergeCell ref="I23:J23"/>
    <mergeCell ref="A18:B18"/>
    <mergeCell ref="E18:F18"/>
    <mergeCell ref="I18:J18"/>
    <mergeCell ref="A19:B19"/>
    <mergeCell ref="E19:F19"/>
    <mergeCell ref="I19:J19"/>
    <mergeCell ref="A14:B14"/>
    <mergeCell ref="E14:F14"/>
    <mergeCell ref="I14:J14"/>
    <mergeCell ref="A16:C16"/>
    <mergeCell ref="E16:G16"/>
    <mergeCell ref="I16:K16"/>
    <mergeCell ref="A11:C11"/>
    <mergeCell ref="E11:G11"/>
    <mergeCell ref="I11:K11"/>
    <mergeCell ref="A13:B13"/>
    <mergeCell ref="E13:F13"/>
    <mergeCell ref="I13:J13"/>
    <mergeCell ref="A8:B8"/>
    <mergeCell ref="E8:F8"/>
    <mergeCell ref="I8:J8"/>
    <mergeCell ref="A9:B9"/>
    <mergeCell ref="E9:F9"/>
    <mergeCell ref="I9:J9"/>
    <mergeCell ref="A4:B4"/>
    <mergeCell ref="E4:F4"/>
    <mergeCell ref="I4:J4"/>
    <mergeCell ref="A6:C6"/>
    <mergeCell ref="E6:G6"/>
    <mergeCell ref="I6:K6"/>
    <mergeCell ref="A1:C1"/>
    <mergeCell ref="E1:G1"/>
    <mergeCell ref="I1:K1"/>
    <mergeCell ref="A3:B3"/>
    <mergeCell ref="E3:F3"/>
    <mergeCell ref="I3:J3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5"/>
  <sheetViews>
    <sheetView workbookViewId="0">
      <selection sqref="A1:C1"/>
    </sheetView>
  </sheetViews>
  <sheetFormatPr defaultColWidth="8.85546875" defaultRowHeight="15.75" x14ac:dyDescent="0.25"/>
  <cols>
    <col min="1" max="1" width="4.42578125" style="2" customWidth="1"/>
    <col min="2" max="2" width="3.28515625" style="7" customWidth="1"/>
    <col min="3" max="3" width="16.7109375" style="1" customWidth="1"/>
    <col min="4" max="4" width="6.7109375" style="1" customWidth="1"/>
    <col min="5" max="5" width="4.42578125" style="2" customWidth="1"/>
    <col min="6" max="6" width="3.28515625" style="7" customWidth="1"/>
    <col min="7" max="7" width="16.7109375" style="1" customWidth="1"/>
    <col min="8" max="8" width="7.7109375" style="1" customWidth="1"/>
    <col min="9" max="9" width="4.42578125" style="2" customWidth="1"/>
    <col min="10" max="10" width="3.28515625" style="7" customWidth="1"/>
    <col min="11" max="11" width="16.7109375" style="1" customWidth="1"/>
    <col min="12" max="16384" width="8.85546875" style="1"/>
  </cols>
  <sheetData>
    <row r="1" spans="1:11" ht="27.75" customHeight="1" x14ac:dyDescent="0.25">
      <c r="A1" s="365" t="s">
        <v>57</v>
      </c>
      <c r="B1" s="365"/>
      <c r="C1" s="365"/>
      <c r="D1" s="3"/>
      <c r="E1" s="365" t="s">
        <v>57</v>
      </c>
      <c r="F1" s="365"/>
      <c r="G1" s="365"/>
      <c r="H1" s="3"/>
      <c r="I1" s="365" t="s">
        <v>57</v>
      </c>
      <c r="J1" s="365"/>
      <c r="K1" s="365"/>
    </row>
    <row r="2" spans="1:11" ht="27.75" customHeight="1" x14ac:dyDescent="0.25">
      <c r="A2" s="6" t="s">
        <v>13</v>
      </c>
      <c r="B2" s="8">
        <f>Teams!F1</f>
        <v>7</v>
      </c>
      <c r="C2" s="144">
        <f>Teams!G1</f>
        <v>45031</v>
      </c>
      <c r="D2" s="5"/>
      <c r="E2" s="6" t="s">
        <v>13</v>
      </c>
      <c r="F2" s="8">
        <f>Teams!F1</f>
        <v>7</v>
      </c>
      <c r="G2" s="144">
        <f>Teams!G1</f>
        <v>45031</v>
      </c>
      <c r="H2" s="5"/>
      <c r="I2" s="6" t="s">
        <v>13</v>
      </c>
      <c r="J2" s="8">
        <f>Teams!F1</f>
        <v>7</v>
      </c>
      <c r="K2" s="144">
        <f>Teams!G1</f>
        <v>45031</v>
      </c>
    </row>
    <row r="3" spans="1:11" ht="27.75" customHeight="1" x14ac:dyDescent="0.25">
      <c r="A3" s="366" t="s">
        <v>14</v>
      </c>
      <c r="B3" s="366"/>
      <c r="C3" s="4" t="e">
        <f>Teams!#REF!</f>
        <v>#REF!</v>
      </c>
      <c r="D3" s="4"/>
      <c r="E3" s="366" t="s">
        <v>14</v>
      </c>
      <c r="F3" s="366"/>
      <c r="G3" s="4" t="e">
        <f>Teams!#REF!</f>
        <v>#REF!</v>
      </c>
      <c r="H3" s="4"/>
      <c r="I3" s="366" t="s">
        <v>14</v>
      </c>
      <c r="J3" s="366"/>
      <c r="K3" s="4" t="e">
        <f>Teams!#REF!</f>
        <v>#REF!</v>
      </c>
    </row>
    <row r="4" spans="1:11" ht="27.75" customHeight="1" x14ac:dyDescent="0.25">
      <c r="A4" s="363" t="e">
        <f>Teams!#REF!</f>
        <v>#REF!</v>
      </c>
      <c r="B4" s="363"/>
      <c r="C4" s="145" t="e">
        <f>Teams!#REF!</f>
        <v>#REF!</v>
      </c>
      <c r="D4" s="145"/>
      <c r="E4" s="363" t="e">
        <f>Teams!#REF!</f>
        <v>#REF!</v>
      </c>
      <c r="F4" s="363"/>
      <c r="G4" s="145" t="e">
        <f>Teams!#REF!</f>
        <v>#REF!</v>
      </c>
      <c r="H4" s="145"/>
      <c r="I4" s="363" t="e">
        <f>Teams!#REF!</f>
        <v>#REF!</v>
      </c>
      <c r="J4" s="363"/>
      <c r="K4" s="145" t="e">
        <f>Teams!#REF!</f>
        <v>#REF!</v>
      </c>
    </row>
    <row r="5" spans="1:11" ht="30.75" customHeight="1" x14ac:dyDescent="0.25"/>
    <row r="6" spans="1:11" ht="27.75" customHeight="1" x14ac:dyDescent="0.25">
      <c r="A6" s="365" t="s">
        <v>57</v>
      </c>
      <c r="B6" s="365"/>
      <c r="C6" s="365"/>
      <c r="D6" s="3"/>
      <c r="E6" s="365" t="s">
        <v>57</v>
      </c>
      <c r="F6" s="365"/>
      <c r="G6" s="365"/>
      <c r="H6" s="3"/>
      <c r="I6" s="365" t="s">
        <v>57</v>
      </c>
      <c r="J6" s="365"/>
      <c r="K6" s="365"/>
    </row>
    <row r="7" spans="1:11" ht="27.75" customHeight="1" x14ac:dyDescent="0.25">
      <c r="A7" s="6" t="s">
        <v>13</v>
      </c>
      <c r="B7" s="8">
        <f>Teams!F1</f>
        <v>7</v>
      </c>
      <c r="C7" s="144">
        <f>Teams!G1</f>
        <v>45031</v>
      </c>
      <c r="D7" s="5"/>
      <c r="E7" s="6" t="s">
        <v>13</v>
      </c>
      <c r="F7" s="8">
        <f>Teams!F1</f>
        <v>7</v>
      </c>
      <c r="G7" s="144">
        <f>Teams!G1</f>
        <v>45031</v>
      </c>
      <c r="H7" s="5"/>
      <c r="I7" s="6" t="s">
        <v>13</v>
      </c>
      <c r="J7" s="8">
        <f>Teams!F1</f>
        <v>7</v>
      </c>
      <c r="K7" s="144">
        <f>Teams!G1</f>
        <v>45031</v>
      </c>
    </row>
    <row r="8" spans="1:11" ht="27.75" customHeight="1" x14ac:dyDescent="0.25">
      <c r="A8" s="366" t="s">
        <v>14</v>
      </c>
      <c r="B8" s="366"/>
      <c r="C8" s="4" t="e">
        <f>Teams!#REF!</f>
        <v>#REF!</v>
      </c>
      <c r="D8" s="4"/>
      <c r="E8" s="366" t="s">
        <v>14</v>
      </c>
      <c r="F8" s="366"/>
      <c r="G8" s="4" t="e">
        <f>Teams!#REF!</f>
        <v>#REF!</v>
      </c>
      <c r="H8" s="4"/>
      <c r="I8" s="366" t="s">
        <v>14</v>
      </c>
      <c r="J8" s="366"/>
      <c r="K8" s="4" t="e">
        <f>Teams!#REF!</f>
        <v>#REF!</v>
      </c>
    </row>
    <row r="9" spans="1:11" ht="27.75" customHeight="1" x14ac:dyDescent="0.25">
      <c r="A9" s="363" t="e">
        <f>Teams!#REF!</f>
        <v>#REF!</v>
      </c>
      <c r="B9" s="363"/>
      <c r="C9" s="145" t="e">
        <f>Teams!#REF!</f>
        <v>#REF!</v>
      </c>
      <c r="D9" s="145"/>
      <c r="E9" s="363" t="e">
        <f>Teams!#REF!</f>
        <v>#REF!</v>
      </c>
      <c r="F9" s="363"/>
      <c r="G9" s="145" t="e">
        <f>Teams!#REF!</f>
        <v>#REF!</v>
      </c>
      <c r="H9" s="145"/>
      <c r="I9" s="363" t="e">
        <f>Teams!#REF!</f>
        <v>#REF!</v>
      </c>
      <c r="J9" s="363"/>
      <c r="K9" s="145" t="e">
        <f>Teams!#REF!</f>
        <v>#REF!</v>
      </c>
    </row>
    <row r="10" spans="1:11" ht="30.75" customHeight="1" x14ac:dyDescent="0.25"/>
    <row r="11" spans="1:11" ht="27.75" customHeight="1" x14ac:dyDescent="0.25">
      <c r="A11" s="365" t="s">
        <v>57</v>
      </c>
      <c r="B11" s="365"/>
      <c r="C11" s="365"/>
      <c r="D11" s="3"/>
      <c r="E11" s="365" t="s">
        <v>57</v>
      </c>
      <c r="F11" s="365"/>
      <c r="G11" s="365"/>
      <c r="H11" s="3"/>
      <c r="I11" s="365" t="s">
        <v>57</v>
      </c>
      <c r="J11" s="365"/>
      <c r="K11" s="365"/>
    </row>
    <row r="12" spans="1:11" ht="27.75" customHeight="1" x14ac:dyDescent="0.25">
      <c r="A12" s="6" t="s">
        <v>13</v>
      </c>
      <c r="B12" s="8">
        <f>Teams!F1</f>
        <v>7</v>
      </c>
      <c r="C12" s="144">
        <f>Teams!G1</f>
        <v>45031</v>
      </c>
      <c r="D12" s="5"/>
      <c r="E12" s="6" t="s">
        <v>13</v>
      </c>
      <c r="F12" s="8">
        <f>Teams!F1</f>
        <v>7</v>
      </c>
      <c r="G12" s="144">
        <f>Teams!G1</f>
        <v>45031</v>
      </c>
      <c r="H12" s="5"/>
      <c r="I12" s="6" t="s">
        <v>13</v>
      </c>
      <c r="J12" s="8">
        <f>Teams!F1</f>
        <v>7</v>
      </c>
      <c r="K12" s="144">
        <f>Teams!G1</f>
        <v>45031</v>
      </c>
    </row>
    <row r="13" spans="1:11" ht="27.75" customHeight="1" x14ac:dyDescent="0.25">
      <c r="A13" s="366" t="s">
        <v>14</v>
      </c>
      <c r="B13" s="366"/>
      <c r="C13" s="4" t="e">
        <f>Teams!#REF!</f>
        <v>#REF!</v>
      </c>
      <c r="D13" s="4"/>
      <c r="E13" s="366" t="s">
        <v>14</v>
      </c>
      <c r="F13" s="366"/>
      <c r="G13" s="4" t="e">
        <f>Teams!#REF!</f>
        <v>#REF!</v>
      </c>
      <c r="H13" s="4"/>
      <c r="I13" s="366" t="s">
        <v>14</v>
      </c>
      <c r="J13" s="366"/>
      <c r="K13" s="4" t="e">
        <f>Teams!#REF!</f>
        <v>#REF!</v>
      </c>
    </row>
    <row r="14" spans="1:11" ht="27.75" customHeight="1" x14ac:dyDescent="0.25">
      <c r="A14" s="363" t="e">
        <f>Teams!#REF!</f>
        <v>#REF!</v>
      </c>
      <c r="B14" s="363"/>
      <c r="C14" s="145" t="e">
        <f>Teams!#REF!</f>
        <v>#REF!</v>
      </c>
      <c r="D14" s="145"/>
      <c r="E14" s="363" t="e">
        <f>Teams!#REF!</f>
        <v>#REF!</v>
      </c>
      <c r="F14" s="363"/>
      <c r="G14" s="145" t="e">
        <f>Teams!#REF!</f>
        <v>#REF!</v>
      </c>
      <c r="H14" s="145"/>
      <c r="I14" s="363" t="e">
        <f>Teams!#REF!</f>
        <v>#REF!</v>
      </c>
      <c r="J14" s="363"/>
      <c r="K14" s="145" t="e">
        <f>Teams!#REF!</f>
        <v>#REF!</v>
      </c>
    </row>
    <row r="15" spans="1:11" ht="30.75" customHeight="1" x14ac:dyDescent="0.25"/>
    <row r="16" spans="1:11" ht="27.75" customHeight="1" x14ac:dyDescent="0.25">
      <c r="A16" s="365" t="s">
        <v>57</v>
      </c>
      <c r="B16" s="365"/>
      <c r="C16" s="365"/>
      <c r="D16" s="3"/>
      <c r="E16" s="365" t="s">
        <v>57</v>
      </c>
      <c r="F16" s="365"/>
      <c r="G16" s="365"/>
      <c r="H16" s="3"/>
      <c r="I16" s="365" t="s">
        <v>57</v>
      </c>
      <c r="J16" s="365"/>
      <c r="K16" s="365"/>
    </row>
    <row r="17" spans="1:11" ht="27.75" customHeight="1" x14ac:dyDescent="0.25">
      <c r="A17" s="6" t="s">
        <v>13</v>
      </c>
      <c r="B17" s="8">
        <f>Teams!F1</f>
        <v>7</v>
      </c>
      <c r="C17" s="144">
        <f>Teams!G1</f>
        <v>45031</v>
      </c>
      <c r="D17" s="5"/>
      <c r="E17" s="6" t="s">
        <v>13</v>
      </c>
      <c r="F17" s="8">
        <f>Teams!F1</f>
        <v>7</v>
      </c>
      <c r="G17" s="144">
        <f>Teams!G1</f>
        <v>45031</v>
      </c>
      <c r="H17" s="5"/>
      <c r="I17" s="6" t="s">
        <v>13</v>
      </c>
      <c r="J17" s="8">
        <f>Teams!F1</f>
        <v>7</v>
      </c>
      <c r="K17" s="144">
        <f>Teams!G1</f>
        <v>45031</v>
      </c>
    </row>
    <row r="18" spans="1:11" ht="27.75" customHeight="1" x14ac:dyDescent="0.25">
      <c r="A18" s="366" t="s">
        <v>14</v>
      </c>
      <c r="B18" s="366"/>
      <c r="C18" s="4" t="e">
        <f>Teams!#REF!</f>
        <v>#REF!</v>
      </c>
      <c r="D18" s="4"/>
      <c r="E18" s="366" t="s">
        <v>14</v>
      </c>
      <c r="F18" s="366"/>
      <c r="G18" s="4" t="e">
        <f>Teams!#REF!</f>
        <v>#REF!</v>
      </c>
      <c r="H18" s="4"/>
      <c r="I18" s="366" t="s">
        <v>14</v>
      </c>
      <c r="J18" s="366"/>
      <c r="K18" s="4" t="e">
        <f>Teams!#REF!</f>
        <v>#REF!</v>
      </c>
    </row>
    <row r="19" spans="1:11" ht="27.75" customHeight="1" x14ac:dyDescent="0.25">
      <c r="A19" s="363" t="e">
        <f>Teams!#REF!</f>
        <v>#REF!</v>
      </c>
      <c r="B19" s="363"/>
      <c r="C19" s="145" t="e">
        <f>Teams!#REF!</f>
        <v>#REF!</v>
      </c>
      <c r="D19" s="145"/>
      <c r="E19" s="363" t="e">
        <f>Teams!#REF!</f>
        <v>#REF!</v>
      </c>
      <c r="F19" s="363"/>
      <c r="G19" s="145" t="e">
        <f>Teams!#REF!</f>
        <v>#REF!</v>
      </c>
      <c r="H19" s="145"/>
      <c r="I19" s="363" t="e">
        <f>Teams!#REF!</f>
        <v>#REF!</v>
      </c>
      <c r="J19" s="363"/>
      <c r="K19" s="145" t="e">
        <f>Teams!#REF!</f>
        <v>#REF!</v>
      </c>
    </row>
    <row r="20" spans="1:11" ht="30.75" customHeight="1" x14ac:dyDescent="0.25"/>
    <row r="21" spans="1:11" ht="27.75" customHeight="1" x14ac:dyDescent="0.25">
      <c r="A21" s="365" t="s">
        <v>56</v>
      </c>
      <c r="B21" s="365"/>
      <c r="C21" s="365"/>
      <c r="D21" s="3"/>
      <c r="E21" s="364"/>
      <c r="F21" s="364"/>
      <c r="G21" s="364"/>
      <c r="H21" s="3"/>
      <c r="I21" s="364"/>
      <c r="J21" s="364"/>
      <c r="K21" s="364"/>
    </row>
    <row r="22" spans="1:11" ht="27.75" customHeight="1" x14ac:dyDescent="0.25">
      <c r="A22" s="6" t="s">
        <v>13</v>
      </c>
      <c r="B22" s="8">
        <f>Teams!F1</f>
        <v>7</v>
      </c>
      <c r="C22" s="144">
        <f>Teams!G1</f>
        <v>45031</v>
      </c>
      <c r="D22" s="5"/>
      <c r="E22" s="61"/>
      <c r="F22" s="62"/>
      <c r="G22" s="63"/>
      <c r="H22" s="5"/>
      <c r="I22" s="61"/>
      <c r="J22" s="62"/>
      <c r="K22" s="63"/>
    </row>
    <row r="23" spans="1:11" ht="27.75" customHeight="1" x14ac:dyDescent="0.25">
      <c r="A23" s="366" t="s">
        <v>14</v>
      </c>
      <c r="B23" s="366"/>
      <c r="C23" s="4" t="e">
        <f>Teams!#REF!</f>
        <v>#REF!</v>
      </c>
      <c r="D23" s="4"/>
      <c r="E23" s="367"/>
      <c r="F23" s="367"/>
      <c r="G23" s="64"/>
      <c r="H23" s="4"/>
      <c r="I23" s="367"/>
      <c r="J23" s="367"/>
      <c r="K23" s="64"/>
    </row>
    <row r="24" spans="1:11" ht="27.75" customHeight="1" x14ac:dyDescent="0.25">
      <c r="A24" s="363" t="e">
        <f>Teams!#REF!</f>
        <v>#REF!</v>
      </c>
      <c r="B24" s="363"/>
      <c r="C24" s="145" t="e">
        <f>Teams!#REF!</f>
        <v>#REF!</v>
      </c>
      <c r="D24" s="4"/>
      <c r="E24" s="364"/>
      <c r="F24" s="364"/>
      <c r="G24" s="64"/>
      <c r="H24" s="4"/>
      <c r="I24" s="364"/>
      <c r="J24" s="364"/>
      <c r="K24" s="64"/>
    </row>
    <row r="25" spans="1:11" ht="32.450000000000003" customHeight="1" x14ac:dyDescent="0.25"/>
  </sheetData>
  <sheetProtection sheet="1" objects="1" scenarios="1"/>
  <mergeCells count="45">
    <mergeCell ref="A24:B24"/>
    <mergeCell ref="E24:F24"/>
    <mergeCell ref="I24:J24"/>
    <mergeCell ref="A21:C21"/>
    <mergeCell ref="E21:G21"/>
    <mergeCell ref="I21:K21"/>
    <mergeCell ref="A23:B23"/>
    <mergeCell ref="E23:F23"/>
    <mergeCell ref="I23:J23"/>
    <mergeCell ref="A18:B18"/>
    <mergeCell ref="E18:F18"/>
    <mergeCell ref="I18:J18"/>
    <mergeCell ref="A19:B19"/>
    <mergeCell ref="E19:F19"/>
    <mergeCell ref="I19:J19"/>
    <mergeCell ref="A14:B14"/>
    <mergeCell ref="E14:F14"/>
    <mergeCell ref="I14:J14"/>
    <mergeCell ref="A16:C16"/>
    <mergeCell ref="E16:G16"/>
    <mergeCell ref="I16:K16"/>
    <mergeCell ref="A11:C11"/>
    <mergeCell ref="E11:G11"/>
    <mergeCell ref="I11:K11"/>
    <mergeCell ref="A13:B13"/>
    <mergeCell ref="E13:F13"/>
    <mergeCell ref="I13:J13"/>
    <mergeCell ref="A8:B8"/>
    <mergeCell ref="E8:F8"/>
    <mergeCell ref="I8:J8"/>
    <mergeCell ref="A9:B9"/>
    <mergeCell ref="E9:F9"/>
    <mergeCell ref="I9:J9"/>
    <mergeCell ref="A4:B4"/>
    <mergeCell ref="E4:F4"/>
    <mergeCell ref="I4:J4"/>
    <mergeCell ref="A6:C6"/>
    <mergeCell ref="E6:G6"/>
    <mergeCell ref="I6:K6"/>
    <mergeCell ref="A1:C1"/>
    <mergeCell ref="E1:G1"/>
    <mergeCell ref="I1:K1"/>
    <mergeCell ref="A3:B3"/>
    <mergeCell ref="E3:F3"/>
    <mergeCell ref="I3:J3"/>
  </mergeCells>
  <pageMargins left="0.70866141732283472" right="0.11811023622047245" top="0.35433070866141736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A1:H28"/>
  <sheetViews>
    <sheetView topLeftCell="A2" workbookViewId="0">
      <selection activeCell="E17" sqref="E17"/>
    </sheetView>
  </sheetViews>
  <sheetFormatPr defaultRowHeight="15" x14ac:dyDescent="0.25"/>
  <cols>
    <col min="1" max="1" width="4.28515625" style="14" customWidth="1"/>
    <col min="2" max="2" width="17.85546875" style="14" customWidth="1"/>
    <col min="3" max="3" width="13.5703125" style="14" customWidth="1"/>
    <col min="4" max="4" width="10" style="14" customWidth="1"/>
    <col min="5" max="5" width="9.28515625" style="16" customWidth="1"/>
    <col min="6" max="6" width="20" style="14" customWidth="1"/>
    <col min="7" max="7" width="10.140625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93">
        <f>Teams!G1</f>
        <v>45031</v>
      </c>
      <c r="D1" s="368" t="str">
        <f>Teams!D7</f>
        <v>CABRAMATTA</v>
      </c>
      <c r="E1" s="368"/>
      <c r="F1" s="368"/>
      <c r="G1" s="368"/>
      <c r="H1" s="13" t="str">
        <f>Teams!A7</f>
        <v>GRADE 1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35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str">
        <f>Teams!A8</f>
        <v>JACK</v>
      </c>
      <c r="C5" s="380" t="str">
        <f>Teams!B8</f>
        <v>MCSHANE</v>
      </c>
      <c r="D5" s="381"/>
      <c r="E5" s="31">
        <f>IF(Results!$E$15&gt;5,120,IF(Results!$E$15=5,60,0))</f>
        <v>0</v>
      </c>
      <c r="F5" s="382"/>
      <c r="G5" s="383"/>
      <c r="H5" s="19" t="str">
        <f>Teams!A7</f>
        <v>GRADE 1</v>
      </c>
    </row>
    <row r="6" spans="1:8" ht="24" customHeight="1" x14ac:dyDescent="0.25">
      <c r="A6" s="30">
        <v>2</v>
      </c>
      <c r="B6" s="30" t="str">
        <f>Teams!D8</f>
        <v>EDY</v>
      </c>
      <c r="C6" s="380" t="str">
        <f>Teams!E8</f>
        <v>WILLIAMS</v>
      </c>
      <c r="D6" s="381"/>
      <c r="E6" s="31">
        <f>IF(Results!$E$15&gt;5,120,IF(Results!$E$15=5,60,0))</f>
        <v>0</v>
      </c>
      <c r="F6" s="376"/>
      <c r="G6" s="377"/>
      <c r="H6" s="19" t="str">
        <f>Teams!A7</f>
        <v>GRADE 1</v>
      </c>
    </row>
    <row r="7" spans="1:8" ht="24" customHeight="1" x14ac:dyDescent="0.25">
      <c r="A7" s="30">
        <v>3</v>
      </c>
      <c r="B7" s="30" t="str">
        <f>Teams!G8</f>
        <v>PETER</v>
      </c>
      <c r="C7" s="380" t="str">
        <f>Teams!H8</f>
        <v>HARRY</v>
      </c>
      <c r="D7" s="381"/>
      <c r="E7" s="31">
        <f>IF(Results!$E$15&gt;5,120,IF(Results!$E$15=5,60,0))</f>
        <v>0</v>
      </c>
      <c r="F7" s="376"/>
      <c r="G7" s="377"/>
      <c r="H7" s="19" t="str">
        <f>Teams!A7</f>
        <v>GRADE 1</v>
      </c>
    </row>
    <row r="8" spans="1:8" ht="24" customHeight="1" x14ac:dyDescent="0.25">
      <c r="A8" s="30">
        <v>4</v>
      </c>
      <c r="B8" s="30" t="str">
        <f>Teams!J8</f>
        <v>SHAWN</v>
      </c>
      <c r="C8" s="380" t="str">
        <f>Teams!K8</f>
        <v>THOMPSON</v>
      </c>
      <c r="D8" s="381"/>
      <c r="E8" s="31">
        <f>IF(Results!$E$15&gt;5,120,IF(Results!$E$15=5,60,0))</f>
        <v>0</v>
      </c>
      <c r="F8" s="376"/>
      <c r="G8" s="377"/>
      <c r="H8" s="19" t="str">
        <f>Teams!A7</f>
        <v>GRADE 1</v>
      </c>
    </row>
    <row r="9" spans="1:8" ht="24" customHeight="1" x14ac:dyDescent="0.25">
      <c r="A9" s="30">
        <v>5</v>
      </c>
      <c r="B9" s="30" t="str">
        <f>Teams!A9</f>
        <v>GARETH</v>
      </c>
      <c r="C9" s="380" t="str">
        <f>Teams!B9</f>
        <v>LEWIS</v>
      </c>
      <c r="D9" s="381"/>
      <c r="E9" s="31">
        <f>IF(Results!$E$15&gt;5,120,IF(Results!$E$15=5,60,0))</f>
        <v>0</v>
      </c>
      <c r="F9" s="376"/>
      <c r="G9" s="377"/>
      <c r="H9" s="19" t="str">
        <f>Teams!A7</f>
        <v>GRADE 1</v>
      </c>
    </row>
    <row r="10" spans="1:8" ht="24" customHeight="1" x14ac:dyDescent="0.25">
      <c r="A10" s="30">
        <v>6</v>
      </c>
      <c r="B10" s="27" t="str">
        <f>Teams!D9</f>
        <v>TONY</v>
      </c>
      <c r="C10" s="388" t="str">
        <f>Teams!E9</f>
        <v>WOOD</v>
      </c>
      <c r="D10" s="389"/>
      <c r="E10" s="31">
        <f>IF(Results!$E$15&gt;5,120,IF(Results!$E$15=5,60,0))</f>
        <v>0</v>
      </c>
      <c r="F10" s="376"/>
      <c r="G10" s="377"/>
      <c r="H10" s="19" t="str">
        <f>Teams!A7</f>
        <v>GRADE 1</v>
      </c>
    </row>
    <row r="11" spans="1:8" ht="24" customHeight="1" x14ac:dyDescent="0.25">
      <c r="A11" s="30">
        <v>7</v>
      </c>
      <c r="B11" s="27" t="str">
        <f>Teams!G9</f>
        <v>MICHAEL</v>
      </c>
      <c r="C11" s="388" t="str">
        <f>Teams!H9</f>
        <v>PHILLIPS</v>
      </c>
      <c r="D11" s="389"/>
      <c r="E11" s="31">
        <f>IF(Results!$E$15&gt;5,120,IF(Results!$E$15=5,60,0))</f>
        <v>0</v>
      </c>
      <c r="F11" s="376"/>
      <c r="G11" s="377"/>
      <c r="H11" s="19" t="str">
        <f>Teams!A7</f>
        <v>GRADE 1</v>
      </c>
    </row>
    <row r="12" spans="1:8" ht="24" customHeight="1" x14ac:dyDescent="0.25">
      <c r="A12" s="30">
        <v>8</v>
      </c>
      <c r="B12" s="27" t="str">
        <f>Teams!J9</f>
        <v>NATHAN</v>
      </c>
      <c r="C12" s="388" t="str">
        <f>Teams!K9</f>
        <v>BLACK</v>
      </c>
      <c r="D12" s="389"/>
      <c r="E12" s="31">
        <f>IF(Results!$E$15&gt;5,120,IF(Results!$E$15=5,60,0))</f>
        <v>0</v>
      </c>
      <c r="F12" s="376"/>
      <c r="G12" s="377"/>
      <c r="H12" s="19" t="str">
        <f>Teams!A7</f>
        <v>GRADE 1</v>
      </c>
    </row>
    <row r="13" spans="1:8" ht="24" customHeight="1" x14ac:dyDescent="0.25">
      <c r="A13" s="30">
        <v>9</v>
      </c>
      <c r="B13" s="30" t="str">
        <f>Teams!A10</f>
        <v>HEATH</v>
      </c>
      <c r="C13" s="380" t="str">
        <f>Teams!B10</f>
        <v>LEWIS</v>
      </c>
      <c r="D13" s="381"/>
      <c r="E13" s="31">
        <f>IF(Results!$E$15&gt;5,120,IF(Results!$E$15=5,60,0))</f>
        <v>0</v>
      </c>
      <c r="F13" s="376"/>
      <c r="G13" s="377"/>
      <c r="H13" s="19" t="str">
        <f>Teams!A7</f>
        <v>GRADE 1</v>
      </c>
    </row>
    <row r="14" spans="1:8" ht="24" customHeight="1" x14ac:dyDescent="0.25">
      <c r="A14" s="30">
        <v>10</v>
      </c>
      <c r="B14" s="27" t="str">
        <f>Teams!D10</f>
        <v>JEREMY</v>
      </c>
      <c r="C14" s="388" t="str">
        <f>Teams!E10</f>
        <v>ROACH</v>
      </c>
      <c r="D14" s="389"/>
      <c r="E14" s="31">
        <f>IF(Results!$E$15&gt;5,120,IF(Results!$E$15=5,60,0))</f>
        <v>0</v>
      </c>
      <c r="F14" s="376"/>
      <c r="G14" s="377"/>
      <c r="H14" s="19" t="str">
        <f>Teams!A7</f>
        <v>GRADE 1</v>
      </c>
    </row>
    <row r="15" spans="1:8" ht="24" customHeight="1" x14ac:dyDescent="0.25">
      <c r="A15" s="30">
        <v>11</v>
      </c>
      <c r="B15" s="27" t="str">
        <f>Teams!G10</f>
        <v>MICHAEL</v>
      </c>
      <c r="C15" s="388" t="str">
        <f>Teams!H10</f>
        <v>CLARKE</v>
      </c>
      <c r="D15" s="389"/>
      <c r="E15" s="31">
        <f>IF(Results!$E$15&gt;5,120,IF(Results!$E$15=5,60,0))</f>
        <v>0</v>
      </c>
      <c r="F15" s="376"/>
      <c r="G15" s="377"/>
      <c r="H15" s="19" t="str">
        <f>Teams!A7</f>
        <v>GRADE 1</v>
      </c>
    </row>
    <row r="16" spans="1:8" ht="24" customHeight="1" x14ac:dyDescent="0.25">
      <c r="A16" s="30">
        <v>12</v>
      </c>
      <c r="B16" s="35" t="str">
        <f>Teams!J10</f>
        <v>KEVIN</v>
      </c>
      <c r="C16" s="390" t="str">
        <f>Teams!K10</f>
        <v>ANDERSON</v>
      </c>
      <c r="D16" s="391"/>
      <c r="E16" s="31">
        <f>IF(Results!$E$15&gt;5,120,IF(Results!$E$15=5,60,0))</f>
        <v>0</v>
      </c>
      <c r="F16" s="376"/>
      <c r="G16" s="377"/>
      <c r="H16" s="19" t="str">
        <f>Teams!A7</f>
        <v>GRADE 1</v>
      </c>
    </row>
    <row r="17" spans="1:8" ht="24" customHeight="1" x14ac:dyDescent="0.25">
      <c r="A17" s="30">
        <v>13</v>
      </c>
      <c r="B17" s="35" t="str">
        <f>Teams!D11</f>
        <v>TONY</v>
      </c>
      <c r="C17" s="36" t="str">
        <f>Teams!E11</f>
        <v>WOOD</v>
      </c>
      <c r="D17" s="37" t="s">
        <v>33</v>
      </c>
      <c r="E17" s="31">
        <v>50</v>
      </c>
      <c r="F17" s="376"/>
      <c r="G17" s="377"/>
      <c r="H17" s="19" t="str">
        <f>Teams!A7</f>
        <v>GRADE 1</v>
      </c>
    </row>
    <row r="18" spans="1:8" ht="24" customHeight="1" x14ac:dyDescent="0.25">
      <c r="A18" s="30"/>
      <c r="B18" s="30"/>
      <c r="C18" s="21" t="s">
        <v>28</v>
      </c>
      <c r="D18" s="33"/>
      <c r="E18" s="194">
        <f>SUM(E5:E17)</f>
        <v>50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92" t="s">
        <v>31</v>
      </c>
      <c r="B20" s="392"/>
      <c r="C20" s="392"/>
      <c r="D20" s="36"/>
      <c r="E20" s="129" t="s">
        <v>32</v>
      </c>
      <c r="F20" s="130"/>
      <c r="G20" s="130"/>
      <c r="H20" s="131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sheetProtection sheet="1" objects="1" scenarios="1"/>
  <mergeCells count="39">
    <mergeCell ref="A20:C20"/>
    <mergeCell ref="C7:D7"/>
    <mergeCell ref="C8:D8"/>
    <mergeCell ref="C9:D9"/>
    <mergeCell ref="C10:D10"/>
    <mergeCell ref="C11:D11"/>
    <mergeCell ref="C12:D12"/>
    <mergeCell ref="C13:D13"/>
    <mergeCell ref="C14:D14"/>
    <mergeCell ref="F4:G4"/>
    <mergeCell ref="B4:D4"/>
    <mergeCell ref="F18:H18"/>
    <mergeCell ref="F17:G17"/>
    <mergeCell ref="F16:G16"/>
    <mergeCell ref="F15:G15"/>
    <mergeCell ref="F14:G14"/>
    <mergeCell ref="C15:D15"/>
    <mergeCell ref="C16:D16"/>
    <mergeCell ref="F8:G8"/>
    <mergeCell ref="F7:G7"/>
    <mergeCell ref="F13:G13"/>
    <mergeCell ref="F12:G12"/>
    <mergeCell ref="F11:G11"/>
    <mergeCell ref="A1:B1"/>
    <mergeCell ref="D1:G1"/>
    <mergeCell ref="A28:H28"/>
    <mergeCell ref="A21:H21"/>
    <mergeCell ref="A22:H22"/>
    <mergeCell ref="A24:H24"/>
    <mergeCell ref="A25:H25"/>
    <mergeCell ref="A27:H27"/>
    <mergeCell ref="A3:F3"/>
    <mergeCell ref="F10:G10"/>
    <mergeCell ref="F9:G9"/>
    <mergeCell ref="A2:H2"/>
    <mergeCell ref="C5:D5"/>
    <mergeCell ref="C6:D6"/>
    <mergeCell ref="F6:G6"/>
    <mergeCell ref="F5:G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56"/>
  <sheetViews>
    <sheetView tabSelected="1" topLeftCell="A6" zoomScale="75" zoomScaleNormal="75" workbookViewId="0">
      <selection activeCell="J43" sqref="J43"/>
    </sheetView>
  </sheetViews>
  <sheetFormatPr defaultColWidth="8.85546875" defaultRowHeight="15.75" x14ac:dyDescent="0.25"/>
  <cols>
    <col min="1" max="1" width="10.5703125" style="1" bestFit="1" customWidth="1"/>
    <col min="2" max="2" width="12.85546875" style="1" bestFit="1" customWidth="1"/>
    <col min="3" max="3" width="11.140625" style="1" bestFit="1" customWidth="1"/>
    <col min="4" max="4" width="14.5703125" style="1" bestFit="1" customWidth="1"/>
    <col min="5" max="5" width="10" style="1" bestFit="1" customWidth="1"/>
    <col min="6" max="6" width="18" style="1" bestFit="1" customWidth="1"/>
    <col min="7" max="7" width="10.28515625" style="1" bestFit="1" customWidth="1"/>
    <col min="8" max="8" width="14.5703125" style="1" customWidth="1"/>
    <col min="9" max="10" width="6.5703125" style="1" customWidth="1"/>
    <col min="11" max="16384" width="8.85546875" style="1"/>
  </cols>
  <sheetData>
    <row r="1" spans="1:10" ht="52.15" customHeight="1" x14ac:dyDescent="0.25">
      <c r="A1" s="72"/>
      <c r="B1" s="73"/>
      <c r="C1" s="293" t="str">
        <f>Teams!C1</f>
        <v>OPEN PENNANT ROUND</v>
      </c>
      <c r="D1" s="293"/>
      <c r="E1" s="74">
        <f>Teams!F1</f>
        <v>7</v>
      </c>
      <c r="F1" s="75">
        <f>Teams!G1</f>
        <v>45031</v>
      </c>
      <c r="G1" s="76"/>
      <c r="H1" s="73"/>
      <c r="I1" s="73"/>
      <c r="J1" s="77"/>
    </row>
    <row r="2" spans="1:10" ht="35.450000000000003" customHeight="1" x14ac:dyDescent="0.25">
      <c r="A2" s="294" t="str">
        <f>Teams!A2</f>
        <v>SATURDAY - 1pm START - 12:40pm trial ends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10" x14ac:dyDescent="0.25">
      <c r="A3" s="189"/>
      <c r="B3" s="190"/>
      <c r="C3" s="190" t="s">
        <v>178</v>
      </c>
      <c r="D3" s="191" t="s">
        <v>179</v>
      </c>
      <c r="E3" s="191" t="s">
        <v>180</v>
      </c>
      <c r="F3" s="190"/>
      <c r="G3" s="191"/>
      <c r="H3" s="191"/>
      <c r="I3" s="191"/>
      <c r="J3" s="192"/>
    </row>
    <row r="4" spans="1:10" ht="21" customHeight="1" thickBot="1" x14ac:dyDescent="0.3">
      <c r="A4" s="297" t="s">
        <v>9</v>
      </c>
      <c r="B4" s="298"/>
      <c r="C4" s="298"/>
      <c r="D4" s="298"/>
      <c r="E4" s="298"/>
      <c r="F4" s="298"/>
      <c r="G4" s="298"/>
      <c r="H4" s="298"/>
      <c r="I4" s="298"/>
      <c r="J4" s="299"/>
    </row>
    <row r="5" spans="1:10" ht="16.5" thickBot="1" x14ac:dyDescent="0.3">
      <c r="A5" s="241" t="s">
        <v>5</v>
      </c>
      <c r="B5" s="242"/>
      <c r="C5" s="242" t="s">
        <v>6</v>
      </c>
      <c r="D5" s="242"/>
      <c r="E5" s="242" t="s">
        <v>7</v>
      </c>
      <c r="F5" s="242"/>
      <c r="G5" s="242" t="s">
        <v>8</v>
      </c>
      <c r="H5" s="242"/>
      <c r="I5" s="285"/>
      <c r="J5" s="263"/>
    </row>
    <row r="6" spans="1:10" x14ac:dyDescent="0.25">
      <c r="A6" s="286" t="s">
        <v>42</v>
      </c>
      <c r="B6" s="287"/>
      <c r="C6" s="288" t="s">
        <v>283</v>
      </c>
      <c r="D6" s="288"/>
      <c r="E6" s="78" t="s">
        <v>2</v>
      </c>
      <c r="F6" s="78" t="s">
        <v>138</v>
      </c>
      <c r="G6" s="284" t="s">
        <v>284</v>
      </c>
      <c r="H6" s="284"/>
      <c r="I6" s="289"/>
      <c r="J6" s="290"/>
    </row>
    <row r="7" spans="1:10" x14ac:dyDescent="0.25">
      <c r="A7" s="201" t="str">
        <f t="shared" ref="A7:B9" si="0">A12</f>
        <v>JACK</v>
      </c>
      <c r="B7" s="202" t="str">
        <f t="shared" si="0"/>
        <v>MCSHANE</v>
      </c>
      <c r="C7" s="203" t="str">
        <f t="shared" ref="C7:H9" si="1">C12</f>
        <v>EDY</v>
      </c>
      <c r="D7" s="202" t="str">
        <f t="shared" si="1"/>
        <v>WILLIAMS</v>
      </c>
      <c r="E7" s="203" t="str">
        <f t="shared" si="1"/>
        <v>PETER</v>
      </c>
      <c r="F7" s="202" t="str">
        <f t="shared" si="1"/>
        <v>HARRY</v>
      </c>
      <c r="G7" s="203" t="str">
        <f t="shared" si="1"/>
        <v>SHAWN</v>
      </c>
      <c r="H7" s="202" t="str">
        <f t="shared" si="1"/>
        <v>THOMPSON</v>
      </c>
      <c r="I7" s="39">
        <v>27</v>
      </c>
      <c r="J7" s="40">
        <v>21</v>
      </c>
    </row>
    <row r="8" spans="1:10" x14ac:dyDescent="0.25">
      <c r="A8" s="201" t="s">
        <v>54</v>
      </c>
      <c r="B8" s="202" t="s">
        <v>60</v>
      </c>
      <c r="C8" s="203" t="s">
        <v>197</v>
      </c>
      <c r="D8" s="202" t="s">
        <v>58</v>
      </c>
      <c r="E8" s="203" t="s">
        <v>68</v>
      </c>
      <c r="F8" s="202" t="s">
        <v>195</v>
      </c>
      <c r="G8" s="203" t="str">
        <f t="shared" si="1"/>
        <v>NATHAN</v>
      </c>
      <c r="H8" s="202" t="str">
        <f t="shared" si="1"/>
        <v>BLACK</v>
      </c>
      <c r="I8" s="39">
        <v>13</v>
      </c>
      <c r="J8" s="40">
        <v>29</v>
      </c>
    </row>
    <row r="9" spans="1:10" x14ac:dyDescent="0.25">
      <c r="A9" s="201" t="str">
        <f t="shared" si="0"/>
        <v>HEATH</v>
      </c>
      <c r="B9" s="202" t="str">
        <f t="shared" si="0"/>
        <v>LEWIS</v>
      </c>
      <c r="C9" s="203" t="str">
        <f t="shared" si="1"/>
        <v>JEREMY</v>
      </c>
      <c r="D9" s="202" t="str">
        <f t="shared" si="1"/>
        <v>ROACH</v>
      </c>
      <c r="E9" s="203" t="str">
        <f t="shared" si="1"/>
        <v>MICHAEL</v>
      </c>
      <c r="F9" s="202" t="str">
        <f t="shared" si="1"/>
        <v>CLARKE</v>
      </c>
      <c r="G9" s="203" t="str">
        <f t="shared" si="1"/>
        <v>KEVIN</v>
      </c>
      <c r="H9" s="202" t="str">
        <f t="shared" si="1"/>
        <v>ANDERSON</v>
      </c>
      <c r="I9" s="39">
        <v>27</v>
      </c>
      <c r="J9" s="40">
        <v>20</v>
      </c>
    </row>
    <row r="10" spans="1:10" ht="16.5" thickBot="1" x14ac:dyDescent="0.3">
      <c r="A10" s="291" t="s">
        <v>11</v>
      </c>
      <c r="B10" s="292"/>
      <c r="C10" s="81" t="s">
        <v>124</v>
      </c>
      <c r="D10" s="81" t="s">
        <v>112</v>
      </c>
      <c r="E10" s="82">
        <f>IF(I10&gt;J10,7,IF(I10=J10,3.5,0))+IF(I9&gt;J9,1,IF(I9=J9,0.5,0))+IF(I8&gt;J8,1,IF(I8=J8,0.5,0))+IF(I7&gt;J7,1,IF(I7=J7,0.5,0))</f>
        <v>2</v>
      </c>
      <c r="F10" s="81" t="s">
        <v>23</v>
      </c>
      <c r="G10" s="81"/>
      <c r="H10" s="173" t="s">
        <v>22</v>
      </c>
      <c r="I10" s="82">
        <f>SUM(I7:I9)</f>
        <v>67</v>
      </c>
      <c r="J10" s="83">
        <f>SUM(J7:J9)</f>
        <v>70</v>
      </c>
    </row>
    <row r="11" spans="1:10" s="9" customFormat="1" x14ac:dyDescent="0.25">
      <c r="A11" s="286" t="str">
        <f>Teams!A7</f>
        <v>GRADE 1</v>
      </c>
      <c r="B11" s="287"/>
      <c r="C11" s="288" t="str">
        <f>Teams!D7</f>
        <v>CABRAMATTA</v>
      </c>
      <c r="D11" s="288"/>
      <c r="E11" s="78" t="s">
        <v>2</v>
      </c>
      <c r="F11" s="78" t="str">
        <f>Teams!H7</f>
        <v>CABRAMATTA</v>
      </c>
      <c r="G11" s="284" t="s">
        <v>285</v>
      </c>
      <c r="H11" s="284"/>
      <c r="I11" s="289"/>
      <c r="J11" s="290"/>
    </row>
    <row r="12" spans="1:10" x14ac:dyDescent="0.25">
      <c r="A12" s="201" t="str">
        <f>Teams!A8</f>
        <v>JACK</v>
      </c>
      <c r="B12" s="202" t="str">
        <f>Teams!B8</f>
        <v>MCSHANE</v>
      </c>
      <c r="C12" s="203" t="str">
        <f>Teams!D8</f>
        <v>EDY</v>
      </c>
      <c r="D12" s="202" t="str">
        <f>Teams!E8</f>
        <v>WILLIAMS</v>
      </c>
      <c r="E12" s="203" t="str">
        <f>Teams!G8</f>
        <v>PETER</v>
      </c>
      <c r="F12" s="202" t="str">
        <f>Teams!H8</f>
        <v>HARRY</v>
      </c>
      <c r="G12" s="203" t="str">
        <f>Teams!J8</f>
        <v>SHAWN</v>
      </c>
      <c r="H12" s="202" t="str">
        <f>Teams!K8</f>
        <v>THOMPSON</v>
      </c>
      <c r="I12" s="39">
        <v>19</v>
      </c>
      <c r="J12" s="40">
        <v>20</v>
      </c>
    </row>
    <row r="13" spans="1:10" x14ac:dyDescent="0.25">
      <c r="A13" s="201" t="str">
        <f>Teams!A9</f>
        <v>GARETH</v>
      </c>
      <c r="B13" s="202" t="str">
        <f>Teams!B9</f>
        <v>LEWIS</v>
      </c>
      <c r="C13" s="203" t="str">
        <f>Teams!D9</f>
        <v>TONY</v>
      </c>
      <c r="D13" s="202" t="str">
        <f>Teams!E9</f>
        <v>WOOD</v>
      </c>
      <c r="E13" s="203" t="str">
        <f>Teams!G9</f>
        <v>MICHAEL</v>
      </c>
      <c r="F13" s="202" t="str">
        <f>Teams!H9</f>
        <v>PHILLIPS</v>
      </c>
      <c r="G13" s="203" t="str">
        <f>Teams!J9</f>
        <v>NATHAN</v>
      </c>
      <c r="H13" s="202" t="str">
        <f>Teams!K9</f>
        <v>BLACK</v>
      </c>
      <c r="I13" s="39">
        <v>20</v>
      </c>
      <c r="J13" s="40">
        <v>19</v>
      </c>
    </row>
    <row r="14" spans="1:10" x14ac:dyDescent="0.25">
      <c r="A14" s="201" t="str">
        <f>Teams!A10</f>
        <v>HEATH</v>
      </c>
      <c r="B14" s="202" t="str">
        <f>Teams!B10</f>
        <v>LEWIS</v>
      </c>
      <c r="C14" s="203" t="str">
        <f>Teams!D10</f>
        <v>JEREMY</v>
      </c>
      <c r="D14" s="202" t="str">
        <f>Teams!E10</f>
        <v>ROACH</v>
      </c>
      <c r="E14" s="203" t="str">
        <f>Teams!G10</f>
        <v>MICHAEL</v>
      </c>
      <c r="F14" s="202" t="str">
        <f>Teams!H10</f>
        <v>CLARKE</v>
      </c>
      <c r="G14" s="203" t="str">
        <f>Teams!J10</f>
        <v>KEVIN</v>
      </c>
      <c r="H14" s="202" t="str">
        <f>Teams!K10</f>
        <v>ANDERSON</v>
      </c>
      <c r="I14" s="39">
        <v>21</v>
      </c>
      <c r="J14" s="40">
        <v>22</v>
      </c>
    </row>
    <row r="15" spans="1:10" ht="14.45" customHeight="1" thickBot="1" x14ac:dyDescent="0.3">
      <c r="A15" s="291" t="s">
        <v>11</v>
      </c>
      <c r="B15" s="292"/>
      <c r="C15" s="81" t="str">
        <f>Teams!D11</f>
        <v>TONY</v>
      </c>
      <c r="D15" s="81" t="str">
        <f>Teams!E11</f>
        <v>WOOD</v>
      </c>
      <c r="E15" s="82">
        <f>IF(I15&gt;J15,7,IF(I15=J15,3.5,0))+IF(I14&gt;J14,1,IF(I14=J14,0.5,0))+IF(I13&gt;J13,1,IF(I13=J13,0.5,0))+IF(I12&gt;J12,1,IF(I12=J12,0.5,0))</f>
        <v>1</v>
      </c>
      <c r="F15" s="81" t="s">
        <v>23</v>
      </c>
      <c r="G15" s="81"/>
      <c r="H15" s="173" t="s">
        <v>22</v>
      </c>
      <c r="I15" s="82">
        <f>SUM(I12:I14)</f>
        <v>60</v>
      </c>
      <c r="J15" s="83">
        <f>SUM(J12:J14)</f>
        <v>61</v>
      </c>
    </row>
    <row r="16" spans="1:10" s="9" customFormat="1" x14ac:dyDescent="0.25">
      <c r="A16" s="302" t="str">
        <f>Teams!A12</f>
        <v>GRADE 2</v>
      </c>
      <c r="B16" s="303"/>
      <c r="C16" s="304" t="str">
        <f>Teams!D12</f>
        <v>TOONGABBIE</v>
      </c>
      <c r="D16" s="304"/>
      <c r="E16" s="84" t="s">
        <v>2</v>
      </c>
      <c r="F16" s="84" t="str">
        <f>Teams!H12</f>
        <v>MERRYLANDS</v>
      </c>
      <c r="G16" s="84"/>
      <c r="H16" s="84"/>
      <c r="I16" s="84"/>
      <c r="J16" s="85"/>
    </row>
    <row r="17" spans="1:10" x14ac:dyDescent="0.25">
      <c r="A17" s="121" t="str">
        <f>Teams!A13</f>
        <v>JAN</v>
      </c>
      <c r="B17" s="80" t="str">
        <f>Teams!B13</f>
        <v>ANLEZARK</v>
      </c>
      <c r="C17" s="79" t="str">
        <f>Teams!D13</f>
        <v>DION</v>
      </c>
      <c r="D17" s="80" t="str">
        <f>Teams!E13</f>
        <v>BROWN</v>
      </c>
      <c r="E17" s="79" t="str">
        <f>Teams!G13</f>
        <v>JOHN</v>
      </c>
      <c r="F17" s="80" t="str">
        <f>Teams!H13</f>
        <v>GLENNIE</v>
      </c>
      <c r="G17" s="79" t="str">
        <f>Teams!J13</f>
        <v>ANDREW</v>
      </c>
      <c r="H17" s="80" t="str">
        <f>Teams!K13</f>
        <v>LAWRENCE</v>
      </c>
      <c r="I17" s="39">
        <v>14</v>
      </c>
      <c r="J17" s="40">
        <v>34</v>
      </c>
    </row>
    <row r="18" spans="1:10" x14ac:dyDescent="0.25">
      <c r="A18" s="121" t="str">
        <f>Teams!A14</f>
        <v xml:space="preserve">RAY </v>
      </c>
      <c r="B18" s="80" t="str">
        <f>Teams!B14</f>
        <v>THOMSON</v>
      </c>
      <c r="C18" s="79" t="str">
        <f>Teams!D14</f>
        <v>KERRY</v>
      </c>
      <c r="D18" s="80" t="str">
        <f>Teams!E14</f>
        <v>FARRELL</v>
      </c>
      <c r="E18" s="79" t="str">
        <f>Teams!G14</f>
        <v xml:space="preserve">GARY </v>
      </c>
      <c r="F18" s="80" t="str">
        <f>Teams!H14</f>
        <v>REYNOLDS</v>
      </c>
      <c r="G18" s="79" t="str">
        <f>Teams!J14</f>
        <v>JAMIE</v>
      </c>
      <c r="H18" s="80" t="str">
        <f>Teams!K14</f>
        <v>PHILLIPS</v>
      </c>
      <c r="I18" s="39">
        <v>24</v>
      </c>
      <c r="J18" s="40">
        <v>20</v>
      </c>
    </row>
    <row r="19" spans="1:10" x14ac:dyDescent="0.25">
      <c r="A19" s="121" t="str">
        <f>Teams!A15</f>
        <v>JOE</v>
      </c>
      <c r="B19" s="80" t="str">
        <f>Teams!B15</f>
        <v>IVANIC</v>
      </c>
      <c r="C19" s="79" t="str">
        <f>Teams!D15</f>
        <v>COL</v>
      </c>
      <c r="D19" s="80" t="str">
        <f>Teams!E15</f>
        <v>WILSON</v>
      </c>
      <c r="E19" s="79" t="str">
        <f>Teams!G15</f>
        <v>SCOTT</v>
      </c>
      <c r="F19" s="80" t="str">
        <f>Teams!H15</f>
        <v>FOSTER</v>
      </c>
      <c r="G19" s="79" t="str">
        <f>Teams!J15</f>
        <v>ADONI</v>
      </c>
      <c r="H19" s="80" t="str">
        <f>Teams!K15</f>
        <v>RAIROA</v>
      </c>
      <c r="I19" s="39">
        <v>14</v>
      </c>
      <c r="J19" s="40">
        <v>18</v>
      </c>
    </row>
    <row r="20" spans="1:10" ht="16.5" thickBot="1" x14ac:dyDescent="0.3">
      <c r="A20" s="305" t="s">
        <v>11</v>
      </c>
      <c r="B20" s="306"/>
      <c r="C20" s="86" t="str">
        <f>Teams!D16</f>
        <v xml:space="preserve">CHRISTINE </v>
      </c>
      <c r="D20" s="86" t="str">
        <f>Teams!E16</f>
        <v>KHALIL</v>
      </c>
      <c r="E20" s="87">
        <f>IF(I20&gt;J20,7,IF(I20=J20,3.5,0))+IF(I19&gt;J19,1,IF(I19=J19,0.5,0))+IF(I18&gt;J18,1,IF(I18=J18,0.5,0))+IF(I17&gt;J17,1,IF(I17=J17,0.5,0))</f>
        <v>1</v>
      </c>
      <c r="F20" s="86" t="s">
        <v>23</v>
      </c>
      <c r="G20" s="86"/>
      <c r="H20" s="174" t="s">
        <v>22</v>
      </c>
      <c r="I20" s="87">
        <f>SUM(I17:I19)</f>
        <v>52</v>
      </c>
      <c r="J20" s="88">
        <f>SUM(J17:J19)</f>
        <v>72</v>
      </c>
    </row>
    <row r="21" spans="1:10" s="9" customFormat="1" x14ac:dyDescent="0.25">
      <c r="A21" s="307" t="str">
        <f>Teams!A17</f>
        <v>GRADE 3</v>
      </c>
      <c r="B21" s="308"/>
      <c r="C21" s="309" t="str">
        <f>Teams!D17</f>
        <v>CASTLE HILL</v>
      </c>
      <c r="D21" s="309"/>
      <c r="E21" s="89" t="s">
        <v>2</v>
      </c>
      <c r="F21" s="89" t="str">
        <f>Teams!H17</f>
        <v>CASTLE HILL</v>
      </c>
      <c r="G21" s="89"/>
      <c r="H21" s="89"/>
      <c r="I21" s="89"/>
      <c r="J21" s="90"/>
    </row>
    <row r="22" spans="1:10" x14ac:dyDescent="0.25">
      <c r="A22" s="201" t="str">
        <f>Teams!A18</f>
        <v>GERRY</v>
      </c>
      <c r="B22" s="202" t="str">
        <f>Teams!B18</f>
        <v>MIECHELS</v>
      </c>
      <c r="C22" s="203" t="str">
        <f>Teams!D18</f>
        <v>GRAHAM</v>
      </c>
      <c r="D22" s="202" t="str">
        <f>Teams!E18</f>
        <v>COUCHMAN</v>
      </c>
      <c r="E22" s="203" t="str">
        <f>Teams!G18</f>
        <v>SAY LEE</v>
      </c>
      <c r="F22" s="202" t="str">
        <f>Teams!H18</f>
        <v>JONES</v>
      </c>
      <c r="G22" s="203" t="str">
        <f>Teams!J18</f>
        <v>GIANNI</v>
      </c>
      <c r="H22" s="202" t="str">
        <f>Teams!K18</f>
        <v>DI PIZIO</v>
      </c>
      <c r="I22" s="204">
        <v>15</v>
      </c>
      <c r="J22" s="196">
        <v>22</v>
      </c>
    </row>
    <row r="23" spans="1:10" x14ac:dyDescent="0.25">
      <c r="A23" s="201" t="str">
        <f>Teams!A19</f>
        <v>MANNY</v>
      </c>
      <c r="B23" s="202" t="str">
        <f>Teams!B19</f>
        <v>ATTARD</v>
      </c>
      <c r="C23" s="203" t="str">
        <f>Teams!D19</f>
        <v>VIKKI</v>
      </c>
      <c r="D23" s="202" t="str">
        <f>Teams!E19</f>
        <v>WILSON</v>
      </c>
      <c r="E23" s="203" t="str">
        <f>Teams!G19</f>
        <v>MARK</v>
      </c>
      <c r="F23" s="202" t="str">
        <f>Teams!H19</f>
        <v>BEATON</v>
      </c>
      <c r="G23" s="203" t="str">
        <f>Teams!J19</f>
        <v>MORRIS</v>
      </c>
      <c r="H23" s="202" t="str">
        <f>Teams!K19</f>
        <v>LUCKWELL</v>
      </c>
      <c r="I23" s="204">
        <v>13</v>
      </c>
      <c r="J23" s="196">
        <v>17</v>
      </c>
    </row>
    <row r="24" spans="1:10" x14ac:dyDescent="0.25">
      <c r="A24" s="201" t="str">
        <f>Teams!A20</f>
        <v xml:space="preserve">CHERYL </v>
      </c>
      <c r="B24" s="202" t="str">
        <f>Teams!B20</f>
        <v>GILLARD</v>
      </c>
      <c r="C24" s="203" t="str">
        <f>Teams!D20</f>
        <v>MANNY</v>
      </c>
      <c r="D24" s="202" t="str">
        <f>Teams!E20</f>
        <v>GALEA</v>
      </c>
      <c r="E24" s="203" t="str">
        <f>Teams!G20</f>
        <v>JENNY</v>
      </c>
      <c r="F24" s="202" t="str">
        <f>Teams!H20</f>
        <v>CLARK</v>
      </c>
      <c r="G24" s="203" t="str">
        <f>Teams!J20</f>
        <v>TONY</v>
      </c>
      <c r="H24" s="202" t="str">
        <f>Teams!K20</f>
        <v>CLARK</v>
      </c>
      <c r="I24" s="204">
        <v>15</v>
      </c>
      <c r="J24" s="196">
        <v>18</v>
      </c>
    </row>
    <row r="25" spans="1:10" ht="16.5" thickBot="1" x14ac:dyDescent="0.3">
      <c r="A25" s="310" t="s">
        <v>11</v>
      </c>
      <c r="B25" s="311"/>
      <c r="C25" s="91" t="str">
        <f>Teams!D21</f>
        <v>GRAHAM</v>
      </c>
      <c r="D25" s="91" t="str">
        <f>Teams!E21</f>
        <v>COUCHMAN</v>
      </c>
      <c r="E25" s="92">
        <f>IF(I25&gt;J25,7,IF(I25=J25,3.5,0))+IF(I24&gt;J24,1,IF(I24=J24,0.5,0))+IF(I23&gt;J23,1,IF(I23=J23,0.5,0))+IF(I22&gt;J22,1,IF(I22=J22,0.5,0))</f>
        <v>0</v>
      </c>
      <c r="F25" s="91" t="s">
        <v>23</v>
      </c>
      <c r="G25" s="91"/>
      <c r="H25" s="175" t="s">
        <v>22</v>
      </c>
      <c r="I25" s="92">
        <f>SUM(I22:I24)</f>
        <v>43</v>
      </c>
      <c r="J25" s="93">
        <f>SUM(J22:J24)</f>
        <v>57</v>
      </c>
    </row>
    <row r="26" spans="1:10" s="9" customFormat="1" x14ac:dyDescent="0.25">
      <c r="A26" s="312" t="str">
        <f>Teams!A22</f>
        <v>GRADE 5</v>
      </c>
      <c r="B26" s="313"/>
      <c r="C26" s="314" t="str">
        <f>Teams!D22</f>
        <v>PUTNEY TENNYSON</v>
      </c>
      <c r="D26" s="314"/>
      <c r="E26" s="124" t="s">
        <v>2</v>
      </c>
      <c r="F26" s="124" t="str">
        <f>Teams!H22</f>
        <v>MERRYLANDS</v>
      </c>
      <c r="G26" s="124"/>
      <c r="H26" s="124"/>
      <c r="I26" s="124"/>
      <c r="J26" s="125"/>
    </row>
    <row r="27" spans="1:10" x14ac:dyDescent="0.25">
      <c r="A27" s="201" t="str">
        <f>Teams!A23</f>
        <v>MAUREEN</v>
      </c>
      <c r="B27" s="202" t="str">
        <f>Teams!B23</f>
        <v>RANDELL</v>
      </c>
      <c r="C27" s="203" t="str">
        <f>Teams!D23</f>
        <v>ROBYN</v>
      </c>
      <c r="D27" s="202" t="str">
        <f>Teams!E23</f>
        <v>SMITH</v>
      </c>
      <c r="E27" s="203" t="str">
        <f>Teams!G23</f>
        <v>TOM</v>
      </c>
      <c r="F27" s="202" t="str">
        <f>Teams!H23</f>
        <v>CHOY</v>
      </c>
      <c r="G27" s="203" t="str">
        <f>Teams!J23</f>
        <v>PAUL</v>
      </c>
      <c r="H27" s="202" t="str">
        <f>Teams!K23</f>
        <v>REDOLFI</v>
      </c>
      <c r="I27" s="204">
        <v>16</v>
      </c>
      <c r="J27" s="196">
        <v>15</v>
      </c>
    </row>
    <row r="28" spans="1:10" x14ac:dyDescent="0.25">
      <c r="A28" s="201" t="str">
        <f>Teams!A24</f>
        <v>PINO</v>
      </c>
      <c r="B28" s="202" t="str">
        <f>Teams!B24</f>
        <v>RONCONE</v>
      </c>
      <c r="C28" s="203" t="str">
        <f>Teams!D24</f>
        <v>PETER</v>
      </c>
      <c r="D28" s="202" t="str">
        <f>Teams!E24</f>
        <v>TOFFOLON</v>
      </c>
      <c r="E28" s="203" t="str">
        <f>Teams!G24</f>
        <v xml:space="preserve">GARY </v>
      </c>
      <c r="F28" s="202" t="str">
        <f>Teams!H24</f>
        <v>TIDYMAN</v>
      </c>
      <c r="G28" s="203" t="str">
        <f>Teams!J24</f>
        <v>GUNTER</v>
      </c>
      <c r="H28" s="202" t="str">
        <f>Teams!K24</f>
        <v>SCHMIDT</v>
      </c>
      <c r="I28" s="204">
        <v>16</v>
      </c>
      <c r="J28" s="196">
        <v>20</v>
      </c>
    </row>
    <row r="29" spans="1:10" x14ac:dyDescent="0.25">
      <c r="A29" s="201" t="str">
        <f>Teams!A25</f>
        <v>TRACEY</v>
      </c>
      <c r="B29" s="202" t="str">
        <f>Teams!B25</f>
        <v>WILLIAMS</v>
      </c>
      <c r="C29" s="203" t="str">
        <f>Teams!D25</f>
        <v>IAN</v>
      </c>
      <c r="D29" s="202" t="str">
        <f>Teams!E25</f>
        <v>ROTHERY</v>
      </c>
      <c r="E29" s="203" t="str">
        <f>Teams!G25</f>
        <v>PETER</v>
      </c>
      <c r="F29" s="202" t="str">
        <f>Teams!H25</f>
        <v>BUNGATE</v>
      </c>
      <c r="G29" s="203" t="str">
        <f>Teams!J25</f>
        <v>SHANE</v>
      </c>
      <c r="H29" s="202" t="str">
        <f>Teams!K25</f>
        <v>BRYDON</v>
      </c>
      <c r="I29" s="204">
        <v>5</v>
      </c>
      <c r="J29" s="196">
        <v>38</v>
      </c>
    </row>
    <row r="30" spans="1:10" ht="16.5" thickBot="1" x14ac:dyDescent="0.3">
      <c r="A30" s="300" t="s">
        <v>11</v>
      </c>
      <c r="B30" s="301"/>
      <c r="C30" s="126" t="str">
        <f>Teams!D26</f>
        <v>IAN</v>
      </c>
      <c r="D30" s="126" t="str">
        <f>Teams!E26</f>
        <v>ROTHERY</v>
      </c>
      <c r="E30" s="127">
        <f>IF(I30&gt;J30,7,IF(I30=J30,3.5,0))+IF(I29&gt;J29,1,IF(I29=J29,0.5,0))+IF(I28&gt;J28,1,IF(I28=J28,0.5,0))+IF(I27&gt;J27,1,IF(I27=J27,0.5,0))</f>
        <v>1</v>
      </c>
      <c r="F30" s="126" t="s">
        <v>23</v>
      </c>
      <c r="G30" s="126"/>
      <c r="H30" s="172" t="s">
        <v>22</v>
      </c>
      <c r="I30" s="127">
        <f>SUM(I27:I29)</f>
        <v>37</v>
      </c>
      <c r="J30" s="128">
        <f>SUM(J27:J29)</f>
        <v>73</v>
      </c>
    </row>
    <row r="31" spans="1:10" s="9" customFormat="1" x14ac:dyDescent="0.25">
      <c r="A31" s="318" t="str">
        <f>Teams!A27</f>
        <v>GRADE 6 (GREEN)</v>
      </c>
      <c r="B31" s="319"/>
      <c r="C31" s="320" t="str">
        <f>Teams!D27</f>
        <v>CASTLE HILL</v>
      </c>
      <c r="D31" s="320"/>
      <c r="E31" s="139" t="s">
        <v>2</v>
      </c>
      <c r="F31" s="139" t="str">
        <f>Teams!H27</f>
        <v>GUILDFORD</v>
      </c>
      <c r="G31" s="139"/>
      <c r="H31" s="139"/>
      <c r="I31" s="139"/>
      <c r="J31" s="140"/>
    </row>
    <row r="32" spans="1:10" x14ac:dyDescent="0.25">
      <c r="A32" s="121" t="str">
        <f>Teams!A28</f>
        <v>UNA</v>
      </c>
      <c r="B32" s="80" t="str">
        <f>Teams!B28</f>
        <v>BELL</v>
      </c>
      <c r="C32" s="79" t="str">
        <f>Teams!D28</f>
        <v>BRIAN</v>
      </c>
      <c r="D32" s="80" t="str">
        <f>Teams!E28</f>
        <v>SHERLOCK</v>
      </c>
      <c r="E32" s="79" t="str">
        <f>Teams!G28</f>
        <v>PETER</v>
      </c>
      <c r="F32" s="80" t="str">
        <f>Teams!H28</f>
        <v>REECE</v>
      </c>
      <c r="G32" s="79" t="str">
        <f>Teams!J28</f>
        <v>STEVE</v>
      </c>
      <c r="H32" s="80" t="str">
        <f>Teams!K28</f>
        <v>HOWARD</v>
      </c>
      <c r="I32" s="39">
        <v>18</v>
      </c>
      <c r="J32" s="40">
        <v>18</v>
      </c>
    </row>
    <row r="33" spans="1:10" x14ac:dyDescent="0.25">
      <c r="A33" s="121" t="str">
        <f>Teams!A29</f>
        <v>RAY</v>
      </c>
      <c r="B33" s="80" t="str">
        <f>Teams!B29</f>
        <v>TERTELI</v>
      </c>
      <c r="C33" s="79" t="str">
        <f>Teams!D29</f>
        <v>BARB</v>
      </c>
      <c r="D33" s="80" t="str">
        <f>Teams!E29</f>
        <v>BUNGATE</v>
      </c>
      <c r="E33" s="79" t="str">
        <f>Teams!G29</f>
        <v>BOB</v>
      </c>
      <c r="F33" s="80" t="str">
        <f>Teams!H29</f>
        <v>OHMSEN</v>
      </c>
      <c r="G33" s="79" t="str">
        <f>Teams!J29</f>
        <v>FRANCES</v>
      </c>
      <c r="H33" s="80" t="str">
        <f>Teams!K29</f>
        <v>MIECHELS</v>
      </c>
      <c r="I33" s="39">
        <v>20</v>
      </c>
      <c r="J33" s="40">
        <v>22</v>
      </c>
    </row>
    <row r="34" spans="1:10" x14ac:dyDescent="0.25">
      <c r="A34" s="121" t="str">
        <f>Teams!A30</f>
        <v>JACKIE</v>
      </c>
      <c r="B34" s="80" t="str">
        <f>Teams!B30</f>
        <v>CLARIDGE</v>
      </c>
      <c r="C34" s="79" t="str">
        <f>Teams!D30</f>
        <v>JOHN</v>
      </c>
      <c r="D34" s="80" t="str">
        <f>Teams!E30</f>
        <v>ATTARD</v>
      </c>
      <c r="E34" s="79" t="str">
        <f>Teams!G30</f>
        <v>JULIE</v>
      </c>
      <c r="F34" s="80" t="str">
        <f>Teams!H30</f>
        <v>ROTHERY</v>
      </c>
      <c r="G34" s="79" t="str">
        <f>Teams!J30</f>
        <v>RICHARD</v>
      </c>
      <c r="H34" s="80" t="str">
        <f>Teams!K30</f>
        <v>MULHERON</v>
      </c>
      <c r="I34" s="39">
        <v>23</v>
      </c>
      <c r="J34" s="40">
        <v>22</v>
      </c>
    </row>
    <row r="35" spans="1:10" ht="16.5" thickBot="1" x14ac:dyDescent="0.3">
      <c r="A35" s="321" t="s">
        <v>11</v>
      </c>
      <c r="B35" s="322"/>
      <c r="C35" s="141" t="str">
        <f>Teams!D31</f>
        <v>BRIAN</v>
      </c>
      <c r="D35" s="141" t="str">
        <f>Teams!E31</f>
        <v>SHERLOCK</v>
      </c>
      <c r="E35" s="142">
        <f>IF(I35&gt;J35,7,IF(I35=J35,3.5,0))+IF(I34&gt;J34,1,IF(I34=J34,0.5,0))+IF(I33&gt;J33,1,IF(I33=J33,0.5,0))+IF(I32&gt;J32,1,IF(I32=J32,0.5,0))</f>
        <v>1.5</v>
      </c>
      <c r="F35" s="141" t="s">
        <v>23</v>
      </c>
      <c r="G35" s="141"/>
      <c r="H35" s="176" t="s">
        <v>22</v>
      </c>
      <c r="I35" s="142">
        <f>SUM(I32:I34)</f>
        <v>61</v>
      </c>
      <c r="J35" s="143">
        <f>SUM(J32:J34)</f>
        <v>62</v>
      </c>
    </row>
    <row r="36" spans="1:10" s="9" customFormat="1" x14ac:dyDescent="0.25">
      <c r="A36" s="330" t="str">
        <f>Teams!A32</f>
        <v>GRADE 6 (GOLD)</v>
      </c>
      <c r="B36" s="331"/>
      <c r="C36" s="332" t="str">
        <f>Teams!D32</f>
        <v>NORTHMEAD</v>
      </c>
      <c r="D36" s="332"/>
      <c r="E36" s="212" t="s">
        <v>2</v>
      </c>
      <c r="F36" s="212" t="str">
        <f>Teams!H32</f>
        <v>NORTHMEAD</v>
      </c>
      <c r="G36" s="212"/>
      <c r="H36" s="212"/>
      <c r="I36" s="212"/>
      <c r="J36" s="213"/>
    </row>
    <row r="37" spans="1:10" x14ac:dyDescent="0.25">
      <c r="A37" s="121" t="str">
        <f>Teams!A33</f>
        <v xml:space="preserve">JULIUS </v>
      </c>
      <c r="B37" s="80" t="str">
        <f>Teams!B33</f>
        <v>LAZARIDIS</v>
      </c>
      <c r="C37" s="79" t="str">
        <f>Teams!D33</f>
        <v>ROHAN</v>
      </c>
      <c r="D37" s="80" t="str">
        <f>Teams!E33</f>
        <v>THOMSON</v>
      </c>
      <c r="E37" s="79" t="str">
        <f>Teams!G33</f>
        <v>JAMES</v>
      </c>
      <c r="F37" s="80" t="str">
        <f>Teams!H33</f>
        <v>CLARK</v>
      </c>
      <c r="G37" s="79" t="str">
        <f>Teams!J33</f>
        <v>GRAHAM</v>
      </c>
      <c r="H37" s="80" t="str">
        <f>Teams!K33</f>
        <v>THOMSON</v>
      </c>
      <c r="I37" s="39">
        <v>16</v>
      </c>
      <c r="J37" s="40">
        <v>24</v>
      </c>
    </row>
    <row r="38" spans="1:10" x14ac:dyDescent="0.25">
      <c r="A38" s="121" t="str">
        <f>Teams!A34</f>
        <v>KIM</v>
      </c>
      <c r="B38" s="80" t="str">
        <f>Teams!B34</f>
        <v>LEE</v>
      </c>
      <c r="C38" s="79" t="str">
        <f>Teams!D34</f>
        <v>BARRY</v>
      </c>
      <c r="D38" s="80" t="str">
        <f>Teams!E34</f>
        <v>STEVENSON</v>
      </c>
      <c r="E38" s="79" t="str">
        <f>Teams!G34</f>
        <v>LAURIE</v>
      </c>
      <c r="F38" s="80" t="str">
        <f>Teams!H34</f>
        <v>THOMPSON</v>
      </c>
      <c r="G38" s="79" t="str">
        <f>Teams!J34</f>
        <v>DAVID</v>
      </c>
      <c r="H38" s="80" t="str">
        <f>Teams!K34</f>
        <v>BAKER</v>
      </c>
      <c r="I38" s="39">
        <v>8</v>
      </c>
      <c r="J38" s="40">
        <v>42</v>
      </c>
    </row>
    <row r="39" spans="1:10" x14ac:dyDescent="0.25">
      <c r="A39" s="121" t="str">
        <f>Teams!A35</f>
        <v>VICKY</v>
      </c>
      <c r="B39" s="80" t="str">
        <f>Teams!B35</f>
        <v>HUDSON</v>
      </c>
      <c r="C39" s="79" t="str">
        <f>Teams!D35</f>
        <v>JOE</v>
      </c>
      <c r="D39" s="80" t="str">
        <f>Teams!E35</f>
        <v>BEZZINA</v>
      </c>
      <c r="E39" s="79" t="str">
        <f>Teams!G35</f>
        <v>JOHN</v>
      </c>
      <c r="F39" s="80" t="str">
        <f>Teams!H35</f>
        <v>HALACAS</v>
      </c>
      <c r="G39" s="79" t="str">
        <f>Teams!J35</f>
        <v>KEITH</v>
      </c>
      <c r="H39" s="80" t="str">
        <f>Teams!K35</f>
        <v>BULLIVANT</v>
      </c>
      <c r="I39" s="39">
        <v>11</v>
      </c>
      <c r="J39" s="40">
        <v>31</v>
      </c>
    </row>
    <row r="40" spans="1:10" ht="16.5" thickBot="1" x14ac:dyDescent="0.3">
      <c r="A40" s="333" t="s">
        <v>11</v>
      </c>
      <c r="B40" s="334"/>
      <c r="C40" s="187" t="str">
        <f>Teams!D36</f>
        <v xml:space="preserve">DAVID </v>
      </c>
      <c r="D40" s="187" t="str">
        <f>Teams!E36</f>
        <v>BAKER</v>
      </c>
      <c r="E40" s="188">
        <f>IF(I40&gt;J40,7,IF(I40=J40,3.5,0))+IF(I39&gt;J39,1,IF(I39=J39,0.5,0))+IF(I38&gt;J38,1,IF(I38=J38,0.5,0))+IF(I37&gt;J37,1,IF(I37=J37,0.5,0))</f>
        <v>0</v>
      </c>
      <c r="F40" s="187" t="s">
        <v>23</v>
      </c>
      <c r="G40" s="187"/>
      <c r="H40" s="186" t="s">
        <v>22</v>
      </c>
      <c r="I40" s="188">
        <f>SUM(I37:I39)</f>
        <v>35</v>
      </c>
      <c r="J40" s="211">
        <f>SUM(J37:J39)</f>
        <v>97</v>
      </c>
    </row>
    <row r="41" spans="1:10" x14ac:dyDescent="0.25">
      <c r="A41" s="335" t="str">
        <f>Teams!A37</f>
        <v xml:space="preserve">GRADE 7 </v>
      </c>
      <c r="B41" s="336"/>
      <c r="C41" s="339" t="str">
        <f>Teams!D37</f>
        <v>DURAL</v>
      </c>
      <c r="D41" s="339"/>
      <c r="E41" s="122" t="s">
        <v>2</v>
      </c>
      <c r="F41" s="122" t="str">
        <f>Teams!H37</f>
        <v>GUILDFORD</v>
      </c>
      <c r="G41" s="122"/>
      <c r="H41" s="122"/>
      <c r="I41" s="122"/>
      <c r="J41" s="123"/>
    </row>
    <row r="42" spans="1:10" x14ac:dyDescent="0.25">
      <c r="A42" s="205" t="str">
        <f>Teams!A38</f>
        <v>GEOFF</v>
      </c>
      <c r="B42" s="206" t="str">
        <f>Teams!B38</f>
        <v>HOWELL</v>
      </c>
      <c r="C42" s="214" t="str">
        <f>Teams!D38</f>
        <v>JILL</v>
      </c>
      <c r="D42" s="206" t="str">
        <f>Teams!E38</f>
        <v>COLLESS</v>
      </c>
      <c r="E42" s="214" t="str">
        <f>Teams!G38</f>
        <v>ALLAN</v>
      </c>
      <c r="F42" s="206" t="str">
        <f>Teams!H38</f>
        <v>BYRNES</v>
      </c>
      <c r="G42" s="214" t="str">
        <f>Teams!J38</f>
        <v>NORM</v>
      </c>
      <c r="H42" s="206" t="str">
        <f>Teams!K38</f>
        <v>RISSTROM</v>
      </c>
      <c r="I42" s="39">
        <v>21</v>
      </c>
      <c r="J42" s="40">
        <v>20</v>
      </c>
    </row>
    <row r="43" spans="1:10" x14ac:dyDescent="0.25">
      <c r="A43" s="205" t="str">
        <f>Teams!A39</f>
        <v>MERV</v>
      </c>
      <c r="B43" s="206" t="str">
        <f>Teams!B39</f>
        <v>NEWBOULD</v>
      </c>
      <c r="C43" s="214" t="str">
        <f>Teams!D39</f>
        <v>PETE</v>
      </c>
      <c r="D43" s="206" t="str">
        <f>Teams!E39</f>
        <v>WARD</v>
      </c>
      <c r="E43" s="214" t="str">
        <f>Teams!G39</f>
        <v>EUGENE</v>
      </c>
      <c r="F43" s="206" t="str">
        <f>Teams!H39</f>
        <v>HYNDS</v>
      </c>
      <c r="G43" s="214" t="str">
        <f>Teams!J39</f>
        <v>BRIAN</v>
      </c>
      <c r="H43" s="206" t="str">
        <f>Teams!K39</f>
        <v>FLYNN</v>
      </c>
      <c r="I43" s="39">
        <v>37</v>
      </c>
      <c r="J43" s="40">
        <v>11</v>
      </c>
    </row>
    <row r="44" spans="1:10" x14ac:dyDescent="0.25">
      <c r="A44" s="205" t="str">
        <f>Teams!A40</f>
        <v>TOM</v>
      </c>
      <c r="B44" s="206" t="str">
        <f>Teams!B40</f>
        <v>CARAN</v>
      </c>
      <c r="C44" s="214" t="str">
        <f>Teams!D40</f>
        <v>ERIC</v>
      </c>
      <c r="D44" s="206" t="str">
        <f>Teams!E40</f>
        <v>MICHELMORE</v>
      </c>
      <c r="E44" s="214" t="str">
        <f>Teams!G40</f>
        <v>JACKY</v>
      </c>
      <c r="F44" s="206" t="str">
        <f>Teams!H40</f>
        <v>CHAN</v>
      </c>
      <c r="G44" s="214" t="str">
        <f>Teams!J40</f>
        <v>ELFRIDA</v>
      </c>
      <c r="H44" s="206" t="str">
        <f>Teams!K40</f>
        <v>CHAN</v>
      </c>
      <c r="I44" s="39">
        <v>18</v>
      </c>
      <c r="J44" s="40">
        <v>15</v>
      </c>
    </row>
    <row r="45" spans="1:10" ht="16.5" thickBot="1" x14ac:dyDescent="0.3">
      <c r="A45" s="337" t="s">
        <v>11</v>
      </c>
      <c r="B45" s="338"/>
      <c r="C45" s="94" t="str">
        <f>Teams!D41</f>
        <v>PETE</v>
      </c>
      <c r="D45" s="94" t="str">
        <f>Teams!E41</f>
        <v>WARD</v>
      </c>
      <c r="E45" s="95">
        <f>IF(I45&gt;J45,7,IF(I45=J45,3.5,0))+IF(I44&gt;J44,1,IF(I44=J44,0.5,0))+IF(I43&gt;J43,1,IF(I43=J43,0.5,0))+IF(I42&gt;J42,1,IF(I42=J42,0.5,0))</f>
        <v>10</v>
      </c>
      <c r="F45" s="94" t="s">
        <v>23</v>
      </c>
      <c r="G45" s="94"/>
      <c r="H45" s="177" t="s">
        <v>22</v>
      </c>
      <c r="I45" s="95">
        <f>SUM(I42:I44)</f>
        <v>76</v>
      </c>
      <c r="J45" s="96">
        <f>SUM(J42:J44)</f>
        <v>46</v>
      </c>
    </row>
    <row r="46" spans="1:10" s="9" customFormat="1" x14ac:dyDescent="0.25">
      <c r="A46" s="316" t="s">
        <v>10</v>
      </c>
      <c r="B46" s="317"/>
      <c r="C46" s="97"/>
      <c r="D46" s="97"/>
      <c r="E46" s="97"/>
      <c r="F46" s="97"/>
      <c r="G46" s="315" t="s">
        <v>39</v>
      </c>
      <c r="H46" s="315"/>
      <c r="I46" s="97"/>
      <c r="J46" s="98"/>
    </row>
    <row r="47" spans="1:10" x14ac:dyDescent="0.25">
      <c r="A47" s="79" t="str">
        <f>IF(Teams!A43="","",Teams!A43)</f>
        <v/>
      </c>
      <c r="B47" s="80" t="str">
        <f>IF(Teams!B43="","",Teams!B43)</f>
        <v/>
      </c>
      <c r="C47" s="79" t="str">
        <f>IF(Teams!D43="","",Teams!D43)</f>
        <v/>
      </c>
      <c r="D47" s="80" t="str">
        <f>IF(Teams!E43="","",Teams!E43)</f>
        <v/>
      </c>
      <c r="E47" s="79" t="str">
        <f>IF(Teams!G43="","",Teams!G43)</f>
        <v/>
      </c>
      <c r="F47" s="80" t="str">
        <f>IF(Teams!H43="","",Teams!H43)</f>
        <v/>
      </c>
      <c r="G47" s="79" t="str">
        <f>IF(Teams!J43="","",Teams!J43)</f>
        <v>VAANA</v>
      </c>
      <c r="H47" s="80" t="str">
        <f>IF(Teams!K43="","",Teams!K43)</f>
        <v>OHMSEN</v>
      </c>
      <c r="I47" s="324"/>
      <c r="J47" s="325"/>
    </row>
    <row r="48" spans="1:10" x14ac:dyDescent="0.25">
      <c r="A48" s="79" t="str">
        <f>IF(Teams!A44="","",Teams!A44)</f>
        <v/>
      </c>
      <c r="B48" s="80" t="str">
        <f>IF(Teams!B44="","",Teams!B44)</f>
        <v/>
      </c>
      <c r="C48" s="79" t="str">
        <f>IF(Teams!D44="","",Teams!D44)</f>
        <v/>
      </c>
      <c r="D48" s="80" t="str">
        <f>IF(Teams!E44="","",Teams!E44)</f>
        <v/>
      </c>
      <c r="E48" s="79" t="str">
        <f>IF(Teams!G44="","",Teams!G44)</f>
        <v/>
      </c>
      <c r="F48" s="80" t="str">
        <f>IF(Teams!H44="","",Teams!H44)</f>
        <v/>
      </c>
      <c r="G48" s="79" t="str">
        <f>IF(Teams!J44="","",Teams!J44)</f>
        <v>SHARON</v>
      </c>
      <c r="H48" s="80" t="str">
        <f>IF(Teams!K44="","",Teams!K44)</f>
        <v>FARRELL</v>
      </c>
      <c r="I48" s="326"/>
      <c r="J48" s="327"/>
    </row>
    <row r="49" spans="1:10" x14ac:dyDescent="0.25">
      <c r="A49" s="79" t="str">
        <f>IF(Teams!A45="","",Teams!A45)</f>
        <v/>
      </c>
      <c r="B49" s="80" t="str">
        <f>IF(Teams!B45="","",Teams!B45)</f>
        <v/>
      </c>
      <c r="C49" s="79" t="str">
        <f>IF(Teams!D45="","",Teams!D45)</f>
        <v/>
      </c>
      <c r="D49" s="80" t="str">
        <f>IF(Teams!E45="","",Teams!E45)</f>
        <v/>
      </c>
      <c r="E49" s="79" t="str">
        <f>IF(Teams!G45="","",Teams!G45)</f>
        <v/>
      </c>
      <c r="F49" s="80" t="str">
        <f>IF(Teams!H45="","",Teams!H45)</f>
        <v/>
      </c>
      <c r="G49" s="79" t="str">
        <f>IF(Teams!J45="","",Teams!J45)</f>
        <v>JACK</v>
      </c>
      <c r="H49" s="80" t="str">
        <f>IF(Teams!K45="","",Teams!K45)</f>
        <v>WILLIAMS</v>
      </c>
      <c r="I49" s="326"/>
      <c r="J49" s="327"/>
    </row>
    <row r="50" spans="1:10" x14ac:dyDescent="0.25">
      <c r="A50" s="79" t="str">
        <f>IF(Teams!A46="","",Teams!A46)</f>
        <v/>
      </c>
      <c r="B50" s="80" t="str">
        <f>IF(Teams!B46="","",Teams!B46)</f>
        <v/>
      </c>
      <c r="C50" s="79" t="str">
        <f>IF(Teams!D46="","",Teams!D46)</f>
        <v/>
      </c>
      <c r="D50" s="80" t="str">
        <f>IF(Teams!E46="","",Teams!E46)</f>
        <v/>
      </c>
      <c r="E50" s="79" t="str">
        <f>IF(Teams!G46="","",Teams!G46)</f>
        <v/>
      </c>
      <c r="F50" s="80" t="str">
        <f>IF(Teams!H46="","",Teams!H46)</f>
        <v/>
      </c>
      <c r="G50" s="79" t="str">
        <f>IF(Teams!J46="","",Teams!J46)</f>
        <v>ROMOLO</v>
      </c>
      <c r="H50" s="80" t="str">
        <f>IF(Teams!K46="","",Teams!K46)</f>
        <v>FIRMANI</v>
      </c>
      <c r="I50" s="326"/>
      <c r="J50" s="327"/>
    </row>
    <row r="51" spans="1:10" x14ac:dyDescent="0.25">
      <c r="A51" s="79" t="str">
        <f>IF(Teams!A47="","",Teams!A47)</f>
        <v/>
      </c>
      <c r="B51" s="80" t="str">
        <f>IF(Teams!B47="","",Teams!B47)</f>
        <v/>
      </c>
      <c r="C51" s="79" t="str">
        <f>IF(Teams!D47="","",Teams!D47)</f>
        <v/>
      </c>
      <c r="D51" s="80" t="str">
        <f>IF(Teams!E47="","",Teams!E47)</f>
        <v/>
      </c>
      <c r="E51" s="79" t="str">
        <f>IF(Teams!G47="","",Teams!G47)</f>
        <v/>
      </c>
      <c r="F51" s="80" t="str">
        <f>IF(Teams!H47="","",Teams!H47)</f>
        <v/>
      </c>
      <c r="G51" s="79" t="str">
        <f>IF(Teams!J47="","",Teams!J47)</f>
        <v>COL</v>
      </c>
      <c r="H51" s="80" t="str">
        <f>IF(Teams!K47="","",Teams!K47)</f>
        <v>SIMPSON</v>
      </c>
      <c r="I51" s="326"/>
      <c r="J51" s="327"/>
    </row>
    <row r="52" spans="1:10" x14ac:dyDescent="0.25">
      <c r="A52" s="79" t="str">
        <f>IF(Teams!A48="","",Teams!A48)</f>
        <v/>
      </c>
      <c r="B52" s="80" t="str">
        <f>IF(Teams!B48="","",Teams!B48)</f>
        <v/>
      </c>
      <c r="C52" s="79" t="str">
        <f>IF(Teams!D48="","",Teams!D48)</f>
        <v/>
      </c>
      <c r="D52" s="80" t="str">
        <f>IF(Teams!E48="","",Teams!E48)</f>
        <v/>
      </c>
      <c r="E52" s="79" t="str">
        <f>IF(Teams!G48="","",Teams!G48)</f>
        <v>LEO</v>
      </c>
      <c r="F52" s="80" t="str">
        <f>IF(Teams!H48="","",Teams!H48)</f>
        <v>AGIUS</v>
      </c>
      <c r="G52" s="79" t="str">
        <f>IF(Teams!J48="","",Teams!J48)</f>
        <v>GAIL</v>
      </c>
      <c r="H52" s="80" t="str">
        <f>IF(Teams!K48="","",Teams!K48)</f>
        <v>SIMPSON</v>
      </c>
      <c r="I52" s="326"/>
      <c r="J52" s="327"/>
    </row>
    <row r="53" spans="1:10" x14ac:dyDescent="0.25">
      <c r="A53" s="79" t="str">
        <f>IF(Teams!A49="","",Teams!A49)</f>
        <v/>
      </c>
      <c r="B53" s="80" t="str">
        <f>IF(Teams!B49="","",Teams!B49)</f>
        <v/>
      </c>
      <c r="C53" s="79" t="str">
        <f>IF(Teams!D49="","",Teams!D49)</f>
        <v/>
      </c>
      <c r="D53" s="80" t="str">
        <f>IF(Teams!E49="","",Teams!E49)</f>
        <v/>
      </c>
      <c r="E53" s="79" t="str">
        <f>IF(Teams!G49="","",Teams!G49)</f>
        <v>JOHN</v>
      </c>
      <c r="F53" s="80" t="str">
        <f>IF(Teams!H49="","",Teams!H49)</f>
        <v>HALACAS</v>
      </c>
      <c r="G53" s="79" t="str">
        <f>IF(Teams!J49="","",Teams!J49)</f>
        <v>GLEN</v>
      </c>
      <c r="H53" s="80" t="str">
        <f>IF(Teams!K49="","",Teams!K49)</f>
        <v>MILLS</v>
      </c>
      <c r="I53" s="326"/>
      <c r="J53" s="327"/>
    </row>
    <row r="54" spans="1:10" x14ac:dyDescent="0.25">
      <c r="A54" s="79" t="str">
        <f>IF(Teams!A50="","",Teams!A50)</f>
        <v/>
      </c>
      <c r="B54" s="80" t="str">
        <f>IF(Teams!B50="","",Teams!B50)</f>
        <v/>
      </c>
      <c r="C54" s="79" t="str">
        <f>IF(Teams!D50="","",Teams!D50)</f>
        <v/>
      </c>
      <c r="D54" s="80" t="str">
        <f>IF(Teams!E50="","",Teams!E50)</f>
        <v/>
      </c>
      <c r="E54" s="79" t="str">
        <f>IF(Teams!G50="","",Teams!G50)</f>
        <v>SARAH</v>
      </c>
      <c r="F54" s="80" t="str">
        <f>IF(Teams!H50="","",Teams!H50)</f>
        <v>WOODFIELD</v>
      </c>
      <c r="G54" s="79" t="str">
        <f>IF(Teams!J50="","",Teams!J50)</f>
        <v>PAUL</v>
      </c>
      <c r="H54" s="80" t="str">
        <f>IF(Teams!K50="","",Teams!K50)</f>
        <v>INGLIS</v>
      </c>
      <c r="I54" s="328"/>
      <c r="J54" s="329"/>
    </row>
    <row r="55" spans="1:10" ht="16.5" thickBot="1" x14ac:dyDescent="0.3">
      <c r="A55" s="99"/>
      <c r="B55" s="100"/>
      <c r="C55" s="100"/>
      <c r="D55" s="100"/>
      <c r="E55" s="323">
        <f>Teams!G51</f>
        <v>0</v>
      </c>
      <c r="F55" s="323"/>
      <c r="G55" s="323"/>
      <c r="H55" s="323"/>
      <c r="I55" s="100"/>
      <c r="J55" s="101"/>
    </row>
    <row r="56" spans="1:10" x14ac:dyDescent="0.25">
      <c r="A56" s="264">
        <f ca="1">TODAY()</f>
        <v>45034</v>
      </c>
      <c r="B56" s="265"/>
      <c r="C56" s="265"/>
      <c r="D56" s="265"/>
      <c r="E56" s="265"/>
      <c r="F56" s="265"/>
      <c r="G56" s="265"/>
      <c r="H56" s="265"/>
      <c r="I56" s="265"/>
      <c r="J56" s="265"/>
    </row>
  </sheetData>
  <mergeCells count="40">
    <mergeCell ref="G46:H46"/>
    <mergeCell ref="A46:B46"/>
    <mergeCell ref="A56:J56"/>
    <mergeCell ref="A31:B31"/>
    <mergeCell ref="C31:D31"/>
    <mergeCell ref="A35:B35"/>
    <mergeCell ref="E55:H55"/>
    <mergeCell ref="I47:J54"/>
    <mergeCell ref="A36:B36"/>
    <mergeCell ref="C36:D36"/>
    <mergeCell ref="A40:B40"/>
    <mergeCell ref="A41:B41"/>
    <mergeCell ref="A45:B45"/>
    <mergeCell ref="C41:D41"/>
    <mergeCell ref="C1:D1"/>
    <mergeCell ref="A2:J2"/>
    <mergeCell ref="A4:J4"/>
    <mergeCell ref="A30:B30"/>
    <mergeCell ref="A11:B11"/>
    <mergeCell ref="C11:D11"/>
    <mergeCell ref="A15:B15"/>
    <mergeCell ref="A16:B16"/>
    <mergeCell ref="C16:D16"/>
    <mergeCell ref="A20:B20"/>
    <mergeCell ref="A21:B21"/>
    <mergeCell ref="C21:D21"/>
    <mergeCell ref="A25:B25"/>
    <mergeCell ref="A26:B26"/>
    <mergeCell ref="C26:D26"/>
    <mergeCell ref="I11:J11"/>
    <mergeCell ref="G11:H11"/>
    <mergeCell ref="A5:B5"/>
    <mergeCell ref="C5:D5"/>
    <mergeCell ref="E5:F5"/>
    <mergeCell ref="G5:J5"/>
    <mergeCell ref="A6:B6"/>
    <mergeCell ref="C6:D6"/>
    <mergeCell ref="G6:H6"/>
    <mergeCell ref="I6:J6"/>
    <mergeCell ref="A10:B10"/>
  </mergeCells>
  <hyperlinks>
    <hyperlink ref="E3" r:id="rId1" xr:uid="{DD3E8C78-761A-4232-A798-16F80192F6E0}"/>
    <hyperlink ref="D3" r:id="rId2" location="matches" xr:uid="{E0353E39-4F62-4312-82E9-E5ACE0542D9F}"/>
  </hyperlinks>
  <pageMargins left="0.51181102362204722" right="0.31496062992125984" top="0.74803149606299213" bottom="0.35433070866141736" header="0.31496062992125984" footer="0.31496062992125984"/>
  <pageSetup paperSize="9" scale="82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H28"/>
  <sheetViews>
    <sheetView workbookViewId="0">
      <selection activeCell="A2" sqref="A2:H2"/>
    </sheetView>
  </sheetViews>
  <sheetFormatPr defaultRowHeight="15" x14ac:dyDescent="0.25"/>
  <cols>
    <col min="1" max="1" width="4.28515625" style="14" customWidth="1"/>
    <col min="2" max="2" width="17.85546875" style="14" customWidth="1"/>
    <col min="3" max="3" width="13.5703125" style="14" customWidth="1"/>
    <col min="4" max="4" width="10" style="14" customWidth="1"/>
    <col min="5" max="5" width="9.28515625" style="16" customWidth="1"/>
    <col min="6" max="6" width="20" style="14" customWidth="1"/>
    <col min="7" max="7" width="10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93">
        <f>Teams!G1</f>
        <v>45031</v>
      </c>
      <c r="D1" s="368" t="str">
        <f>Teams!D12</f>
        <v>TOONGABBIE</v>
      </c>
      <c r="E1" s="368"/>
      <c r="F1" s="368"/>
      <c r="G1" s="368"/>
      <c r="H1" s="13" t="str">
        <f>Teams!A12</f>
        <v>GRADE 2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37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str">
        <f>Teams!A13</f>
        <v>JAN</v>
      </c>
      <c r="C5" s="380" t="str">
        <f>Teams!B13</f>
        <v>ANLEZARK</v>
      </c>
      <c r="D5" s="381"/>
      <c r="E5" s="31">
        <f>IF(Results!E20&gt;5,110,IF(Results!E20=5,55,0))</f>
        <v>0</v>
      </c>
      <c r="F5" s="382"/>
      <c r="G5" s="383"/>
      <c r="H5" s="19" t="str">
        <f>Teams!A12</f>
        <v>GRADE 2</v>
      </c>
    </row>
    <row r="6" spans="1:8" ht="24" customHeight="1" x14ac:dyDescent="0.25">
      <c r="A6" s="30">
        <v>2</v>
      </c>
      <c r="B6" s="30" t="str">
        <f>Teams!D13</f>
        <v>DION</v>
      </c>
      <c r="C6" s="380" t="str">
        <f>Teams!E13</f>
        <v>BROWN</v>
      </c>
      <c r="D6" s="381"/>
      <c r="E6" s="31">
        <f>IF(Results!E20&gt;5,110,IF(Results!E20=5,55,0))</f>
        <v>0</v>
      </c>
      <c r="F6" s="376"/>
      <c r="G6" s="377"/>
      <c r="H6" s="19" t="str">
        <f>Teams!A12</f>
        <v>GRADE 2</v>
      </c>
    </row>
    <row r="7" spans="1:8" ht="24" customHeight="1" x14ac:dyDescent="0.25">
      <c r="A7" s="30">
        <v>3</v>
      </c>
      <c r="B7" s="30" t="str">
        <f>Teams!G13</f>
        <v>JOHN</v>
      </c>
      <c r="C7" s="380" t="str">
        <f>Teams!H13</f>
        <v>GLENNIE</v>
      </c>
      <c r="D7" s="381"/>
      <c r="E7" s="31">
        <f>IF(Results!E20&gt;5,110,IF(Results!E20=5,55,0))</f>
        <v>0</v>
      </c>
      <c r="F7" s="376"/>
      <c r="G7" s="377"/>
      <c r="H7" s="19" t="str">
        <f>Teams!A12</f>
        <v>GRADE 2</v>
      </c>
    </row>
    <row r="8" spans="1:8" ht="24" customHeight="1" x14ac:dyDescent="0.25">
      <c r="A8" s="30">
        <v>4</v>
      </c>
      <c r="B8" s="30" t="str">
        <f>Teams!J13</f>
        <v>ANDREW</v>
      </c>
      <c r="C8" s="380" t="str">
        <f>Teams!K13</f>
        <v>LAWRENCE</v>
      </c>
      <c r="D8" s="381"/>
      <c r="E8" s="31">
        <f>IF(Results!E20&gt;5,110,IF(Results!E20=5,55,0))</f>
        <v>0</v>
      </c>
      <c r="F8" s="376"/>
      <c r="G8" s="377"/>
      <c r="H8" s="19" t="str">
        <f>Teams!A12</f>
        <v>GRADE 2</v>
      </c>
    </row>
    <row r="9" spans="1:8" ht="24" customHeight="1" x14ac:dyDescent="0.25">
      <c r="A9" s="30">
        <v>5</v>
      </c>
      <c r="B9" s="30" t="str">
        <f>Teams!A14</f>
        <v xml:space="preserve">RAY </v>
      </c>
      <c r="C9" s="380" t="str">
        <f>Teams!B14</f>
        <v>THOMSON</v>
      </c>
      <c r="D9" s="381"/>
      <c r="E9" s="31">
        <f>IF(Results!E20&gt;5,110,IF(Results!E20=5,55,0))</f>
        <v>0</v>
      </c>
      <c r="F9" s="376"/>
      <c r="G9" s="377"/>
      <c r="H9" s="19" t="str">
        <f>Teams!A12</f>
        <v>GRADE 2</v>
      </c>
    </row>
    <row r="10" spans="1:8" ht="24" customHeight="1" x14ac:dyDescent="0.25">
      <c r="A10" s="30">
        <v>6</v>
      </c>
      <c r="B10" s="27" t="str">
        <f>Teams!D14</f>
        <v>KERRY</v>
      </c>
      <c r="C10" s="388" t="str">
        <f>Teams!E14</f>
        <v>FARRELL</v>
      </c>
      <c r="D10" s="389"/>
      <c r="E10" s="31">
        <f>IF(Results!E20&gt;5,110,IF(Results!E20=5,55,0))</f>
        <v>0</v>
      </c>
      <c r="F10" s="376"/>
      <c r="G10" s="377"/>
      <c r="H10" s="19" t="str">
        <f>Teams!A12</f>
        <v>GRADE 2</v>
      </c>
    </row>
    <row r="11" spans="1:8" ht="24" customHeight="1" x14ac:dyDescent="0.25">
      <c r="A11" s="30">
        <v>7</v>
      </c>
      <c r="B11" s="27" t="str">
        <f>Teams!G14</f>
        <v xml:space="preserve">GARY </v>
      </c>
      <c r="C11" s="388" t="str">
        <f>Teams!H14</f>
        <v>REYNOLDS</v>
      </c>
      <c r="D11" s="389"/>
      <c r="E11" s="31">
        <f>IF(Results!E20&gt;5,110,IF(Results!E20=5,55,0))</f>
        <v>0</v>
      </c>
      <c r="F11" s="376"/>
      <c r="G11" s="377"/>
      <c r="H11" s="19" t="str">
        <f>Teams!A12</f>
        <v>GRADE 2</v>
      </c>
    </row>
    <row r="12" spans="1:8" ht="24" customHeight="1" x14ac:dyDescent="0.25">
      <c r="A12" s="30">
        <v>8</v>
      </c>
      <c r="B12" s="27" t="str">
        <f>Teams!J14</f>
        <v>JAMIE</v>
      </c>
      <c r="C12" s="388" t="str">
        <f>Teams!K14</f>
        <v>PHILLIPS</v>
      </c>
      <c r="D12" s="389"/>
      <c r="E12" s="31">
        <f>IF(Results!E20&gt;5,110,IF(Results!E20=5,55,0))</f>
        <v>0</v>
      </c>
      <c r="F12" s="376"/>
      <c r="G12" s="377"/>
      <c r="H12" s="19" t="str">
        <f>Teams!A12</f>
        <v>GRADE 2</v>
      </c>
    </row>
    <row r="13" spans="1:8" ht="24" customHeight="1" x14ac:dyDescent="0.25">
      <c r="A13" s="30">
        <v>9</v>
      </c>
      <c r="B13" s="30" t="str">
        <f>Teams!A15</f>
        <v>JOE</v>
      </c>
      <c r="C13" s="380" t="str">
        <f>Teams!B15</f>
        <v>IVANIC</v>
      </c>
      <c r="D13" s="381"/>
      <c r="E13" s="31">
        <f>IF(Results!E20&gt;5,110,IF(Results!E20=5,55,0))</f>
        <v>0</v>
      </c>
      <c r="F13" s="376"/>
      <c r="G13" s="377"/>
      <c r="H13" s="19" t="str">
        <f>Teams!A12</f>
        <v>GRADE 2</v>
      </c>
    </row>
    <row r="14" spans="1:8" ht="24" customHeight="1" x14ac:dyDescent="0.25">
      <c r="A14" s="30">
        <v>10</v>
      </c>
      <c r="B14" s="27" t="str">
        <f>Teams!D15</f>
        <v>COL</v>
      </c>
      <c r="C14" s="388" t="str">
        <f>Teams!E15</f>
        <v>WILSON</v>
      </c>
      <c r="D14" s="389"/>
      <c r="E14" s="31">
        <f>IF(Results!E20&gt;5,110,IF(Results!E20=5,55,0))</f>
        <v>0</v>
      </c>
      <c r="F14" s="376"/>
      <c r="G14" s="377"/>
      <c r="H14" s="19" t="str">
        <f>Teams!A12</f>
        <v>GRADE 2</v>
      </c>
    </row>
    <row r="15" spans="1:8" ht="24" customHeight="1" x14ac:dyDescent="0.25">
      <c r="A15" s="30">
        <v>11</v>
      </c>
      <c r="B15" s="27" t="str">
        <f>Teams!G15</f>
        <v>SCOTT</v>
      </c>
      <c r="C15" s="388" t="str">
        <f>Teams!H15</f>
        <v>FOSTER</v>
      </c>
      <c r="D15" s="389"/>
      <c r="E15" s="31">
        <f>IF(Results!E20&gt;5,110,IF(Results!E20=5,55,0))</f>
        <v>0</v>
      </c>
      <c r="F15" s="376"/>
      <c r="G15" s="377"/>
      <c r="H15" s="19" t="str">
        <f>Teams!A12</f>
        <v>GRADE 2</v>
      </c>
    </row>
    <row r="16" spans="1:8" ht="24" customHeight="1" x14ac:dyDescent="0.25">
      <c r="A16" s="30">
        <v>12</v>
      </c>
      <c r="B16" s="35" t="str">
        <f>Teams!J15</f>
        <v>ADONI</v>
      </c>
      <c r="C16" s="390" t="str">
        <f>Teams!K15</f>
        <v>RAIROA</v>
      </c>
      <c r="D16" s="391"/>
      <c r="E16" s="31">
        <f>IF(Results!E20&gt;5,110,IF(Results!E20=5,55,0))</f>
        <v>0</v>
      </c>
      <c r="F16" s="376"/>
      <c r="G16" s="377"/>
      <c r="H16" s="19" t="str">
        <f>Teams!A12</f>
        <v>GRADE 2</v>
      </c>
    </row>
    <row r="17" spans="1:8" ht="24" customHeight="1" x14ac:dyDescent="0.25">
      <c r="A17" s="30">
        <v>13</v>
      </c>
      <c r="B17" s="35" t="str">
        <f>Teams!D16</f>
        <v xml:space="preserve">CHRISTINE </v>
      </c>
      <c r="C17" s="36" t="str">
        <f>Teams!E16</f>
        <v>KHALIL</v>
      </c>
      <c r="D17" s="37" t="s">
        <v>33</v>
      </c>
      <c r="E17" s="31">
        <v>50</v>
      </c>
      <c r="F17" s="376"/>
      <c r="G17" s="377"/>
      <c r="H17" s="19" t="str">
        <f>Teams!A12</f>
        <v>GRADE 2</v>
      </c>
    </row>
    <row r="18" spans="1:8" ht="24" customHeight="1" x14ac:dyDescent="0.25">
      <c r="A18" s="30"/>
      <c r="B18" s="30"/>
      <c r="C18" s="21" t="s">
        <v>28</v>
      </c>
      <c r="D18" s="33"/>
      <c r="E18" s="194">
        <f>SUM(E5:E17)</f>
        <v>50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80" t="s">
        <v>31</v>
      </c>
      <c r="B20" s="380"/>
      <c r="C20" s="380"/>
      <c r="D20" s="26"/>
      <c r="E20" s="20" t="s">
        <v>32</v>
      </c>
      <c r="F20" s="21"/>
      <c r="G20" s="21"/>
      <c r="H20" s="22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sheetProtection sheet="1" objects="1" scenarios="1"/>
  <mergeCells count="39">
    <mergeCell ref="A3:F3"/>
    <mergeCell ref="A2:H2"/>
    <mergeCell ref="B4:D4"/>
    <mergeCell ref="F4:G4"/>
    <mergeCell ref="A1:B1"/>
    <mergeCell ref="D1:G1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A28:H28"/>
    <mergeCell ref="C16:D16"/>
    <mergeCell ref="F16:G16"/>
    <mergeCell ref="F17:G17"/>
    <mergeCell ref="F18:H18"/>
    <mergeCell ref="A20:C20"/>
    <mergeCell ref="A21:H21"/>
    <mergeCell ref="A24:H24"/>
    <mergeCell ref="A27:H27"/>
    <mergeCell ref="A22:H22"/>
    <mergeCell ref="A25:H2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/>
  <dimension ref="A1:H28"/>
  <sheetViews>
    <sheetView workbookViewId="0">
      <selection sqref="A1:B1"/>
    </sheetView>
  </sheetViews>
  <sheetFormatPr defaultRowHeight="15" x14ac:dyDescent="0.25"/>
  <cols>
    <col min="1" max="1" width="4.28515625" style="14" customWidth="1"/>
    <col min="2" max="2" width="15" style="14" customWidth="1"/>
    <col min="3" max="3" width="13.5703125" style="14" customWidth="1"/>
    <col min="4" max="4" width="10" style="14" customWidth="1"/>
    <col min="5" max="5" width="12" style="16" bestFit="1" customWidth="1"/>
    <col min="6" max="6" width="20" style="14" customWidth="1"/>
    <col min="7" max="7" width="10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93">
        <f>Teams!G1</f>
        <v>45031</v>
      </c>
      <c r="D1" s="368" t="str">
        <f>Teams!D17</f>
        <v>CASTLE HILL</v>
      </c>
      <c r="E1" s="368"/>
      <c r="F1" s="368"/>
      <c r="G1" s="368"/>
      <c r="H1" s="13" t="str">
        <f>Teams!A17</f>
        <v>GRADE 3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260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str">
        <f>Teams!A18</f>
        <v>GERRY</v>
      </c>
      <c r="C5" s="380" t="str">
        <f>Teams!B18</f>
        <v>MIECHELS</v>
      </c>
      <c r="D5" s="381"/>
      <c r="E5" s="31">
        <f>IF(Results!$E$25&gt;5,100,IF(Results!$E$25=5,50,0))</f>
        <v>0</v>
      </c>
      <c r="F5" s="382"/>
      <c r="G5" s="383"/>
      <c r="H5" s="19" t="str">
        <f>Teams!A17</f>
        <v>GRADE 3</v>
      </c>
    </row>
    <row r="6" spans="1:8" ht="24" customHeight="1" x14ac:dyDescent="0.25">
      <c r="A6" s="30">
        <v>2</v>
      </c>
      <c r="B6" s="30" t="str">
        <f>Teams!D18</f>
        <v>GRAHAM</v>
      </c>
      <c r="C6" s="380" t="str">
        <f>Teams!E18</f>
        <v>COUCHMAN</v>
      </c>
      <c r="D6" s="381"/>
      <c r="E6" s="31">
        <f>IF(Results!$E$25&gt;5,100,IF(Results!$E$25=5,50,0))</f>
        <v>0</v>
      </c>
      <c r="F6" s="376"/>
      <c r="G6" s="377"/>
      <c r="H6" s="19" t="str">
        <f>Teams!A17</f>
        <v>GRADE 3</v>
      </c>
    </row>
    <row r="7" spans="1:8" ht="24" customHeight="1" x14ac:dyDescent="0.25">
      <c r="A7" s="30">
        <v>3</v>
      </c>
      <c r="B7" s="30" t="str">
        <f>Teams!G18</f>
        <v>SAY LEE</v>
      </c>
      <c r="C7" s="380" t="str">
        <f>Teams!H18</f>
        <v>JONES</v>
      </c>
      <c r="D7" s="381"/>
      <c r="E7" s="31">
        <f>IF(Results!$E$25&gt;5,100,IF(Results!$E$25=5,50,0))</f>
        <v>0</v>
      </c>
      <c r="F7" s="376"/>
      <c r="G7" s="377"/>
      <c r="H7" s="19" t="str">
        <f>Teams!A17</f>
        <v>GRADE 3</v>
      </c>
    </row>
    <row r="8" spans="1:8" ht="24" customHeight="1" x14ac:dyDescent="0.25">
      <c r="A8" s="30">
        <v>4</v>
      </c>
      <c r="B8" s="30" t="str">
        <f>Teams!J18</f>
        <v>GIANNI</v>
      </c>
      <c r="C8" s="380" t="str">
        <f>Teams!K18</f>
        <v>DI PIZIO</v>
      </c>
      <c r="D8" s="381"/>
      <c r="E8" s="31">
        <f>IF(Results!$E$25&gt;5,100,IF(Results!$E$25=5,50,0))</f>
        <v>0</v>
      </c>
      <c r="F8" s="376"/>
      <c r="G8" s="377"/>
      <c r="H8" s="19" t="str">
        <f>Teams!A17</f>
        <v>GRADE 3</v>
      </c>
    </row>
    <row r="9" spans="1:8" ht="24" customHeight="1" x14ac:dyDescent="0.25">
      <c r="A9" s="30">
        <v>5</v>
      </c>
      <c r="B9" s="30" t="str">
        <f>Teams!A19</f>
        <v>MANNY</v>
      </c>
      <c r="C9" s="380" t="str">
        <f>Teams!B19</f>
        <v>ATTARD</v>
      </c>
      <c r="D9" s="381"/>
      <c r="E9" s="31">
        <f>IF(Results!$E$25&gt;5,100,IF(Results!$E$25=5,50,0))</f>
        <v>0</v>
      </c>
      <c r="F9" s="376"/>
      <c r="G9" s="377"/>
      <c r="H9" s="19" t="str">
        <f>Teams!A17</f>
        <v>GRADE 3</v>
      </c>
    </row>
    <row r="10" spans="1:8" ht="24" customHeight="1" x14ac:dyDescent="0.25">
      <c r="A10" s="30">
        <v>6</v>
      </c>
      <c r="B10" s="27" t="str">
        <f>Teams!D19</f>
        <v>VIKKI</v>
      </c>
      <c r="C10" s="388" t="str">
        <f>Teams!E19</f>
        <v>WILSON</v>
      </c>
      <c r="D10" s="389"/>
      <c r="E10" s="31">
        <f>IF(Results!$E$25&gt;5,100,IF(Results!$E$25=5,50,0))</f>
        <v>0</v>
      </c>
      <c r="F10" s="376"/>
      <c r="G10" s="377"/>
      <c r="H10" s="19" t="str">
        <f>Teams!A17</f>
        <v>GRADE 3</v>
      </c>
    </row>
    <row r="11" spans="1:8" ht="24" customHeight="1" x14ac:dyDescent="0.25">
      <c r="A11" s="30">
        <v>7</v>
      </c>
      <c r="B11" s="27" t="str">
        <f>Teams!G19</f>
        <v>MARK</v>
      </c>
      <c r="C11" s="388" t="str">
        <f>Teams!H19</f>
        <v>BEATON</v>
      </c>
      <c r="D11" s="389"/>
      <c r="E11" s="31">
        <f>IF(Results!$E$25&gt;5,100,IF(Results!$E$25=5,50,0))</f>
        <v>0</v>
      </c>
      <c r="F11" s="376"/>
      <c r="G11" s="377"/>
      <c r="H11" s="19" t="str">
        <f>Teams!A17</f>
        <v>GRADE 3</v>
      </c>
    </row>
    <row r="12" spans="1:8" ht="24" customHeight="1" x14ac:dyDescent="0.25">
      <c r="A12" s="30">
        <v>8</v>
      </c>
      <c r="B12" s="27" t="str">
        <f>Teams!J19</f>
        <v>MORRIS</v>
      </c>
      <c r="C12" s="388" t="str">
        <f>Teams!K19</f>
        <v>LUCKWELL</v>
      </c>
      <c r="D12" s="389"/>
      <c r="E12" s="31">
        <f>IF(Results!$E$25&gt;5,100,IF(Results!$E$25=5,50,0))</f>
        <v>0</v>
      </c>
      <c r="F12" s="376"/>
      <c r="G12" s="377"/>
      <c r="H12" s="19" t="str">
        <f>Teams!A17</f>
        <v>GRADE 3</v>
      </c>
    </row>
    <row r="13" spans="1:8" ht="24" customHeight="1" x14ac:dyDescent="0.25">
      <c r="A13" s="30">
        <v>9</v>
      </c>
      <c r="B13" s="30" t="str">
        <f>Teams!A20</f>
        <v xml:space="preserve">CHERYL </v>
      </c>
      <c r="C13" s="380" t="str">
        <f>Teams!B20</f>
        <v>GILLARD</v>
      </c>
      <c r="D13" s="381"/>
      <c r="E13" s="31">
        <f>IF(Results!$E$25&gt;5,100,IF(Results!$E$25=5,50,0))</f>
        <v>0</v>
      </c>
      <c r="F13" s="376"/>
      <c r="G13" s="377"/>
      <c r="H13" s="19" t="str">
        <f>Teams!A17</f>
        <v>GRADE 3</v>
      </c>
    </row>
    <row r="14" spans="1:8" ht="24" customHeight="1" x14ac:dyDescent="0.25">
      <c r="A14" s="30">
        <v>10</v>
      </c>
      <c r="B14" s="27" t="str">
        <f>Teams!D20</f>
        <v>MANNY</v>
      </c>
      <c r="C14" s="388" t="str">
        <f>Teams!E20</f>
        <v>GALEA</v>
      </c>
      <c r="D14" s="389"/>
      <c r="E14" s="31">
        <f>IF(Results!$E$25&gt;5,100,IF(Results!$E$25=5,50,0))</f>
        <v>0</v>
      </c>
      <c r="F14" s="376"/>
      <c r="G14" s="377"/>
      <c r="H14" s="19" t="str">
        <f>Teams!A17</f>
        <v>GRADE 3</v>
      </c>
    </row>
    <row r="15" spans="1:8" ht="24" customHeight="1" x14ac:dyDescent="0.25">
      <c r="A15" s="30">
        <v>11</v>
      </c>
      <c r="B15" s="27" t="str">
        <f>Teams!G20</f>
        <v>JENNY</v>
      </c>
      <c r="C15" s="388" t="str">
        <f>Teams!H20</f>
        <v>CLARK</v>
      </c>
      <c r="D15" s="389"/>
      <c r="E15" s="31">
        <f>IF(Results!$E$25&gt;5,100,IF(Results!$E$25=5,50,0))</f>
        <v>0</v>
      </c>
      <c r="F15" s="376"/>
      <c r="G15" s="377"/>
      <c r="H15" s="19" t="str">
        <f>Teams!A17</f>
        <v>GRADE 3</v>
      </c>
    </row>
    <row r="16" spans="1:8" ht="24" customHeight="1" x14ac:dyDescent="0.25">
      <c r="A16" s="30">
        <v>12</v>
      </c>
      <c r="B16" s="35" t="str">
        <f>Teams!J20</f>
        <v>TONY</v>
      </c>
      <c r="C16" s="390" t="str">
        <f>Teams!K20</f>
        <v>CLARK</v>
      </c>
      <c r="D16" s="391"/>
      <c r="E16" s="31">
        <f>IF(Results!$E$25&gt;5,100,IF(Results!$E$25=5,50,0))</f>
        <v>0</v>
      </c>
      <c r="F16" s="376"/>
      <c r="G16" s="377"/>
      <c r="H16" s="19" t="str">
        <f>Teams!A17</f>
        <v>GRADE 3</v>
      </c>
    </row>
    <row r="17" spans="1:8" ht="24" customHeight="1" x14ac:dyDescent="0.25">
      <c r="A17" s="30">
        <v>13</v>
      </c>
      <c r="B17" s="35" t="str">
        <f>Teams!D21</f>
        <v>GRAHAM</v>
      </c>
      <c r="C17" s="36" t="str">
        <f>Teams!E21</f>
        <v>COUCHMAN</v>
      </c>
      <c r="D17" s="37" t="s">
        <v>33</v>
      </c>
      <c r="E17" s="31">
        <v>50</v>
      </c>
      <c r="F17" s="376"/>
      <c r="G17" s="377"/>
      <c r="H17" s="19" t="str">
        <f>Teams!A17</f>
        <v>GRADE 3</v>
      </c>
    </row>
    <row r="18" spans="1:8" ht="24" customHeight="1" x14ac:dyDescent="0.25">
      <c r="A18" s="30"/>
      <c r="B18" s="30"/>
      <c r="C18" s="21" t="s">
        <v>28</v>
      </c>
      <c r="D18" s="33"/>
      <c r="E18" s="32">
        <f>SUM(E5:E17)</f>
        <v>50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80" t="s">
        <v>31</v>
      </c>
      <c r="B20" s="380"/>
      <c r="C20" s="380"/>
      <c r="D20" s="26"/>
      <c r="E20" s="20" t="s">
        <v>32</v>
      </c>
      <c r="F20" s="21"/>
      <c r="G20" s="21"/>
      <c r="H20" s="22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sheetProtection sheet="1" objects="1" scenarios="1"/>
  <mergeCells count="39">
    <mergeCell ref="A3:F3"/>
    <mergeCell ref="A2:H2"/>
    <mergeCell ref="B4:D4"/>
    <mergeCell ref="F4:G4"/>
    <mergeCell ref="A1:B1"/>
    <mergeCell ref="D1:G1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F17:G17"/>
    <mergeCell ref="F18:H18"/>
    <mergeCell ref="A20:C20"/>
    <mergeCell ref="A28:H28"/>
    <mergeCell ref="A21:H21"/>
    <mergeCell ref="A22:H22"/>
    <mergeCell ref="A24:H24"/>
    <mergeCell ref="A25:H25"/>
    <mergeCell ref="A27:H2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8"/>
  <sheetViews>
    <sheetView workbookViewId="0">
      <selection sqref="A1:B1"/>
    </sheetView>
  </sheetViews>
  <sheetFormatPr defaultRowHeight="15" x14ac:dyDescent="0.25"/>
  <cols>
    <col min="1" max="1" width="4.28515625" style="14" customWidth="1"/>
    <col min="2" max="2" width="17.85546875" style="14" customWidth="1"/>
    <col min="3" max="3" width="13.5703125" style="14" customWidth="1"/>
    <col min="4" max="4" width="10" style="14" customWidth="1"/>
    <col min="5" max="5" width="9.28515625" style="16" customWidth="1"/>
    <col min="6" max="6" width="20" style="14" customWidth="1"/>
    <col min="7" max="7" width="10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93">
        <f>Teams!G1</f>
        <v>45031</v>
      </c>
      <c r="D1" s="368" t="str">
        <f>Teams!D22</f>
        <v>PUTNEY TENNYSON</v>
      </c>
      <c r="E1" s="368"/>
      <c r="F1" s="368"/>
      <c r="G1" s="368"/>
      <c r="H1" s="13" t="str">
        <f>Teams!A22</f>
        <v>GRADE 5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46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str">
        <f>Teams!A23</f>
        <v>MAUREEN</v>
      </c>
      <c r="C5" s="380" t="str">
        <f>Teams!B23</f>
        <v>RANDELL</v>
      </c>
      <c r="D5" s="381"/>
      <c r="E5" s="31">
        <f>IF(Results!$E$30&gt;5,80,IF(Results!$E$30=5,40,0))</f>
        <v>0</v>
      </c>
      <c r="F5" s="382"/>
      <c r="G5" s="383"/>
      <c r="H5" s="19" t="str">
        <f>Teams!A22</f>
        <v>GRADE 5</v>
      </c>
    </row>
    <row r="6" spans="1:8" ht="24" customHeight="1" x14ac:dyDescent="0.25">
      <c r="A6" s="30">
        <v>2</v>
      </c>
      <c r="B6" s="30" t="str">
        <f>Teams!D23</f>
        <v>ROBYN</v>
      </c>
      <c r="C6" s="380" t="str">
        <f>Teams!E23</f>
        <v>SMITH</v>
      </c>
      <c r="D6" s="381"/>
      <c r="E6" s="31">
        <f>IF(Results!$E$30&gt;5,80,IF(Results!$E$30=5,40,0))</f>
        <v>0</v>
      </c>
      <c r="F6" s="376"/>
      <c r="G6" s="377"/>
      <c r="H6" s="19" t="str">
        <f>Teams!A22</f>
        <v>GRADE 5</v>
      </c>
    </row>
    <row r="7" spans="1:8" ht="24" customHeight="1" x14ac:dyDescent="0.25">
      <c r="A7" s="30">
        <v>3</v>
      </c>
      <c r="B7" s="30" t="str">
        <f>Teams!G23</f>
        <v>TOM</v>
      </c>
      <c r="C7" s="380" t="str">
        <f>Teams!H23</f>
        <v>CHOY</v>
      </c>
      <c r="D7" s="381"/>
      <c r="E7" s="31">
        <f>IF(Results!$E$30&gt;5,80,IF(Results!$E$30=5,40,0))</f>
        <v>0</v>
      </c>
      <c r="F7" s="376"/>
      <c r="G7" s="377"/>
      <c r="H7" s="19" t="str">
        <f>Teams!A22</f>
        <v>GRADE 5</v>
      </c>
    </row>
    <row r="8" spans="1:8" ht="24" customHeight="1" x14ac:dyDescent="0.25">
      <c r="A8" s="30">
        <v>4</v>
      </c>
      <c r="B8" s="30" t="str">
        <f>Teams!J23</f>
        <v>PAUL</v>
      </c>
      <c r="C8" s="380" t="str">
        <f>Teams!K23</f>
        <v>REDOLFI</v>
      </c>
      <c r="D8" s="381"/>
      <c r="E8" s="31">
        <f>IF(Results!$E$30&gt;5,80,IF(Results!$E$30=5,40,0))</f>
        <v>0</v>
      </c>
      <c r="F8" s="376"/>
      <c r="G8" s="377"/>
      <c r="H8" s="19" t="str">
        <f>Teams!A22</f>
        <v>GRADE 5</v>
      </c>
    </row>
    <row r="9" spans="1:8" ht="24" customHeight="1" x14ac:dyDescent="0.25">
      <c r="A9" s="30">
        <v>5</v>
      </c>
      <c r="B9" s="30" t="str">
        <f>Teams!A24</f>
        <v>PINO</v>
      </c>
      <c r="C9" s="380" t="str">
        <f>Teams!B24</f>
        <v>RONCONE</v>
      </c>
      <c r="D9" s="381"/>
      <c r="E9" s="31">
        <f>IF(Results!$E$30&gt;5,80,IF(Results!$E$30=5,40,0))</f>
        <v>0</v>
      </c>
      <c r="F9" s="376"/>
      <c r="G9" s="377"/>
      <c r="H9" s="19" t="str">
        <f>Teams!A22</f>
        <v>GRADE 5</v>
      </c>
    </row>
    <row r="10" spans="1:8" ht="24" customHeight="1" x14ac:dyDescent="0.25">
      <c r="A10" s="30">
        <v>6</v>
      </c>
      <c r="B10" s="27" t="str">
        <f>Teams!D24</f>
        <v>PETER</v>
      </c>
      <c r="C10" s="388" t="str">
        <f>Teams!E24</f>
        <v>TOFFOLON</v>
      </c>
      <c r="D10" s="389"/>
      <c r="E10" s="31">
        <f>IF(Results!$E$30&gt;5,80,IF(Results!$E$30=5,40,0))</f>
        <v>0</v>
      </c>
      <c r="F10" s="376"/>
      <c r="G10" s="377"/>
      <c r="H10" s="19" t="str">
        <f>Teams!A22</f>
        <v>GRADE 5</v>
      </c>
    </row>
    <row r="11" spans="1:8" ht="24" customHeight="1" x14ac:dyDescent="0.25">
      <c r="A11" s="30">
        <v>7</v>
      </c>
      <c r="B11" s="27" t="str">
        <f>Teams!G24</f>
        <v xml:space="preserve">GARY </v>
      </c>
      <c r="C11" s="388" t="str">
        <f>Teams!H24</f>
        <v>TIDYMAN</v>
      </c>
      <c r="D11" s="389"/>
      <c r="E11" s="31">
        <f>IF(Results!$E$30&gt;5,80,IF(Results!$E$30=5,40,0))</f>
        <v>0</v>
      </c>
      <c r="F11" s="376"/>
      <c r="G11" s="377"/>
      <c r="H11" s="19" t="str">
        <f>Teams!A22</f>
        <v>GRADE 5</v>
      </c>
    </row>
    <row r="12" spans="1:8" ht="24" customHeight="1" x14ac:dyDescent="0.25">
      <c r="A12" s="30">
        <v>8</v>
      </c>
      <c r="B12" s="27" t="str">
        <f>Teams!J24</f>
        <v>GUNTER</v>
      </c>
      <c r="C12" s="388" t="str">
        <f>Teams!K24</f>
        <v>SCHMIDT</v>
      </c>
      <c r="D12" s="389"/>
      <c r="E12" s="31">
        <f>IF(Results!$E$30&gt;5,80,IF(Results!$E$30=5,40,0))</f>
        <v>0</v>
      </c>
      <c r="F12" s="376"/>
      <c r="G12" s="377"/>
      <c r="H12" s="19" t="str">
        <f>Teams!A22</f>
        <v>GRADE 5</v>
      </c>
    </row>
    <row r="13" spans="1:8" ht="24" customHeight="1" x14ac:dyDescent="0.25">
      <c r="A13" s="30">
        <v>9</v>
      </c>
      <c r="B13" s="30" t="str">
        <f>Teams!A25</f>
        <v>TRACEY</v>
      </c>
      <c r="C13" s="380" t="str">
        <f>Teams!B25</f>
        <v>WILLIAMS</v>
      </c>
      <c r="D13" s="381"/>
      <c r="E13" s="31">
        <f>IF(Results!$E$30&gt;5,80,IF(Results!$E$30=5,40,0))</f>
        <v>0</v>
      </c>
      <c r="F13" s="376"/>
      <c r="G13" s="377"/>
      <c r="H13" s="19" t="str">
        <f>Teams!A22</f>
        <v>GRADE 5</v>
      </c>
    </row>
    <row r="14" spans="1:8" ht="24" customHeight="1" x14ac:dyDescent="0.25">
      <c r="A14" s="30">
        <v>10</v>
      </c>
      <c r="B14" s="27" t="str">
        <f>Teams!D25</f>
        <v>IAN</v>
      </c>
      <c r="C14" s="388" t="str">
        <f>Teams!E25</f>
        <v>ROTHERY</v>
      </c>
      <c r="D14" s="389"/>
      <c r="E14" s="31">
        <f>IF(Results!$E$30&gt;5,80,IF(Results!$E$30=5,40,0))</f>
        <v>0</v>
      </c>
      <c r="F14" s="376"/>
      <c r="G14" s="377"/>
      <c r="H14" s="19" t="str">
        <f>Teams!A22</f>
        <v>GRADE 5</v>
      </c>
    </row>
    <row r="15" spans="1:8" ht="24" customHeight="1" x14ac:dyDescent="0.25">
      <c r="A15" s="30">
        <v>11</v>
      </c>
      <c r="B15" s="27" t="str">
        <f>Teams!G25</f>
        <v>PETER</v>
      </c>
      <c r="C15" s="388" t="str">
        <f>Teams!H25</f>
        <v>BUNGATE</v>
      </c>
      <c r="D15" s="389"/>
      <c r="E15" s="31">
        <f>IF(Results!$E$30&gt;5,80,IF(Results!$E$30=5,40,0))</f>
        <v>0</v>
      </c>
      <c r="F15" s="376"/>
      <c r="G15" s="377"/>
      <c r="H15" s="19" t="str">
        <f>Teams!A22</f>
        <v>GRADE 5</v>
      </c>
    </row>
    <row r="16" spans="1:8" ht="24" customHeight="1" x14ac:dyDescent="0.25">
      <c r="A16" s="30">
        <v>12</v>
      </c>
      <c r="B16" s="35" t="str">
        <f>Teams!J25</f>
        <v>SHANE</v>
      </c>
      <c r="C16" s="390" t="str">
        <f>Teams!K25</f>
        <v>BRYDON</v>
      </c>
      <c r="D16" s="391"/>
      <c r="E16" s="31">
        <f>IF(Results!$E$30&gt;5,80,IF(Results!$E$30=5,40,0))</f>
        <v>0</v>
      </c>
      <c r="F16" s="376"/>
      <c r="G16" s="377"/>
      <c r="H16" s="19" t="str">
        <f>Teams!A22</f>
        <v>GRADE 5</v>
      </c>
    </row>
    <row r="17" spans="1:8" ht="24" customHeight="1" x14ac:dyDescent="0.25">
      <c r="A17" s="30">
        <v>13</v>
      </c>
      <c r="B17" s="35" t="str">
        <f>Teams!D26</f>
        <v>IAN</v>
      </c>
      <c r="C17" s="36" t="str">
        <f>Teams!E26</f>
        <v>ROTHERY</v>
      </c>
      <c r="D17" s="37" t="s">
        <v>33</v>
      </c>
      <c r="E17" s="31">
        <f>IF(Results!$E$30&gt;5,0,IF(Results!$E$30=5,50,50))</f>
        <v>50</v>
      </c>
      <c r="F17" s="376"/>
      <c r="G17" s="377"/>
      <c r="H17" s="19" t="str">
        <f>Teams!A22</f>
        <v>GRADE 5</v>
      </c>
    </row>
    <row r="18" spans="1:8" ht="24" customHeight="1" x14ac:dyDescent="0.25">
      <c r="A18" s="30"/>
      <c r="B18" s="30"/>
      <c r="C18" s="21" t="s">
        <v>28</v>
      </c>
      <c r="D18" s="33"/>
      <c r="E18" s="32">
        <f>SUM(E5:E17)</f>
        <v>50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80" t="s">
        <v>31</v>
      </c>
      <c r="B20" s="380"/>
      <c r="C20" s="380"/>
      <c r="D20" s="26"/>
      <c r="E20" s="20" t="s">
        <v>32</v>
      </c>
      <c r="F20" s="21"/>
      <c r="G20" s="21"/>
      <c r="H20" s="22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sheetProtection sheet="1" objects="1" scenarios="1"/>
  <mergeCells count="39">
    <mergeCell ref="F17:G17"/>
    <mergeCell ref="F18:H18"/>
    <mergeCell ref="A20:C20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C5:D5"/>
    <mergeCell ref="F5:G5"/>
    <mergeCell ref="C6:D6"/>
    <mergeCell ref="F6:G6"/>
    <mergeCell ref="C7:D7"/>
    <mergeCell ref="F7:G7"/>
    <mergeCell ref="A3:F3"/>
    <mergeCell ref="A2:H2"/>
    <mergeCell ref="B4:D4"/>
    <mergeCell ref="F4:G4"/>
    <mergeCell ref="A1:B1"/>
    <mergeCell ref="D1:G1"/>
    <mergeCell ref="A28:H28"/>
    <mergeCell ref="A21:H21"/>
    <mergeCell ref="A22:H22"/>
    <mergeCell ref="A24:H24"/>
    <mergeCell ref="A25:H25"/>
    <mergeCell ref="A27:H2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8"/>
  <sheetViews>
    <sheetView workbookViewId="0">
      <selection sqref="A1:B1"/>
    </sheetView>
  </sheetViews>
  <sheetFormatPr defaultRowHeight="15" x14ac:dyDescent="0.25"/>
  <cols>
    <col min="1" max="1" width="4.28515625" style="14" customWidth="1"/>
    <col min="2" max="2" width="17.85546875" style="14" customWidth="1"/>
    <col min="3" max="3" width="13.5703125" style="14" customWidth="1"/>
    <col min="4" max="4" width="10" style="14" customWidth="1"/>
    <col min="5" max="5" width="9.28515625" style="16" customWidth="1"/>
    <col min="6" max="6" width="20" style="14" customWidth="1"/>
    <col min="7" max="7" width="10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93">
        <f>Teams!G1</f>
        <v>45031</v>
      </c>
      <c r="D1" s="368" t="str">
        <f>Teams!D27</f>
        <v>CASTLE HILL</v>
      </c>
      <c r="E1" s="368"/>
      <c r="F1" s="368"/>
      <c r="G1" s="368"/>
      <c r="H1" s="13" t="str">
        <f>Teams!A27</f>
        <v>GRADE 6 (GREEN)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261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str">
        <f>Teams!A28</f>
        <v>UNA</v>
      </c>
      <c r="C5" s="380" t="str">
        <f>Teams!B28</f>
        <v>BELL</v>
      </c>
      <c r="D5" s="381"/>
      <c r="E5" s="31">
        <f>IF(Results!$E$35&gt;5,70,IF(Results!$E$35=5,35,0))</f>
        <v>0</v>
      </c>
      <c r="F5" s="382"/>
      <c r="G5" s="383"/>
      <c r="H5" s="19" t="str">
        <f>Teams!A27</f>
        <v>GRADE 6 (GREEN)</v>
      </c>
    </row>
    <row r="6" spans="1:8" ht="24" customHeight="1" x14ac:dyDescent="0.25">
      <c r="A6" s="30">
        <v>2</v>
      </c>
      <c r="B6" s="30" t="str">
        <f>Teams!D28</f>
        <v>BRIAN</v>
      </c>
      <c r="C6" s="380" t="str">
        <f>Teams!E28</f>
        <v>SHERLOCK</v>
      </c>
      <c r="D6" s="381"/>
      <c r="E6" s="31">
        <f>IF(Results!$E$35&gt;5,70,IF(Results!$E$35=5,35,0))</f>
        <v>0</v>
      </c>
      <c r="F6" s="376"/>
      <c r="G6" s="377"/>
      <c r="H6" s="19" t="str">
        <f>Teams!A27</f>
        <v>GRADE 6 (GREEN)</v>
      </c>
    </row>
    <row r="7" spans="1:8" ht="24" customHeight="1" x14ac:dyDescent="0.25">
      <c r="A7" s="30">
        <v>3</v>
      </c>
      <c r="B7" s="30" t="str">
        <f>Teams!G28</f>
        <v>PETER</v>
      </c>
      <c r="C7" s="380" t="str">
        <f>Teams!H28</f>
        <v>REECE</v>
      </c>
      <c r="D7" s="381"/>
      <c r="E7" s="31">
        <f>IF(Results!$E$35&gt;5,70,IF(Results!$E$35=5,35,0))</f>
        <v>0</v>
      </c>
      <c r="F7" s="376"/>
      <c r="G7" s="377"/>
      <c r="H7" s="19" t="str">
        <f>Teams!A27</f>
        <v>GRADE 6 (GREEN)</v>
      </c>
    </row>
    <row r="8" spans="1:8" ht="24" customHeight="1" x14ac:dyDescent="0.25">
      <c r="A8" s="30">
        <v>4</v>
      </c>
      <c r="B8" s="30" t="str">
        <f>Teams!J28</f>
        <v>STEVE</v>
      </c>
      <c r="C8" s="380" t="str">
        <f>Teams!K28</f>
        <v>HOWARD</v>
      </c>
      <c r="D8" s="381"/>
      <c r="E8" s="31">
        <f>IF(Results!$E$35&gt;5,70,IF(Results!$E$35=5,35,0))</f>
        <v>0</v>
      </c>
      <c r="F8" s="376"/>
      <c r="G8" s="377"/>
      <c r="H8" s="19" t="str">
        <f>Teams!A27</f>
        <v>GRADE 6 (GREEN)</v>
      </c>
    </row>
    <row r="9" spans="1:8" ht="24" customHeight="1" x14ac:dyDescent="0.25">
      <c r="A9" s="30">
        <v>5</v>
      </c>
      <c r="B9" s="30" t="str">
        <f>Teams!A29</f>
        <v>RAY</v>
      </c>
      <c r="C9" s="380" t="str">
        <f>Teams!B29</f>
        <v>TERTELI</v>
      </c>
      <c r="D9" s="381"/>
      <c r="E9" s="31">
        <f>IF(Results!$E$35&gt;5,70,IF(Results!$E$35=5,35,0))</f>
        <v>0</v>
      </c>
      <c r="F9" s="376"/>
      <c r="G9" s="377"/>
      <c r="H9" s="19" t="str">
        <f>Teams!A27</f>
        <v>GRADE 6 (GREEN)</v>
      </c>
    </row>
    <row r="10" spans="1:8" ht="24" customHeight="1" x14ac:dyDescent="0.25">
      <c r="A10" s="30">
        <v>6</v>
      </c>
      <c r="B10" s="27" t="str">
        <f>Teams!D29</f>
        <v>BARB</v>
      </c>
      <c r="C10" s="388" t="str">
        <f>Teams!E29</f>
        <v>BUNGATE</v>
      </c>
      <c r="D10" s="389"/>
      <c r="E10" s="31">
        <f>IF(Results!$E$35&gt;5,70,IF(Results!$E$35=5,35,0))</f>
        <v>0</v>
      </c>
      <c r="F10" s="376"/>
      <c r="G10" s="377"/>
      <c r="H10" s="19" t="str">
        <f>Teams!A27</f>
        <v>GRADE 6 (GREEN)</v>
      </c>
    </row>
    <row r="11" spans="1:8" ht="24" customHeight="1" x14ac:dyDescent="0.25">
      <c r="A11" s="30">
        <v>7</v>
      </c>
      <c r="B11" s="27" t="str">
        <f>Teams!G29</f>
        <v>BOB</v>
      </c>
      <c r="C11" s="388" t="str">
        <f>Teams!H29</f>
        <v>OHMSEN</v>
      </c>
      <c r="D11" s="389"/>
      <c r="E11" s="31">
        <f>IF(Results!$E$35&gt;5,70,IF(Results!$E$35=5,35,0))</f>
        <v>0</v>
      </c>
      <c r="F11" s="376"/>
      <c r="G11" s="377"/>
      <c r="H11" s="19" t="str">
        <f>Teams!A27</f>
        <v>GRADE 6 (GREEN)</v>
      </c>
    </row>
    <row r="12" spans="1:8" ht="24" customHeight="1" x14ac:dyDescent="0.25">
      <c r="A12" s="30">
        <v>8</v>
      </c>
      <c r="B12" s="27" t="str">
        <f>Teams!J29</f>
        <v>FRANCES</v>
      </c>
      <c r="C12" s="388" t="str">
        <f>Teams!K29</f>
        <v>MIECHELS</v>
      </c>
      <c r="D12" s="389"/>
      <c r="E12" s="31">
        <f>IF(Results!$E$35&gt;5,70,IF(Results!$E$35=5,35,0))</f>
        <v>0</v>
      </c>
      <c r="F12" s="376"/>
      <c r="G12" s="377"/>
      <c r="H12" s="19" t="str">
        <f>Teams!A27</f>
        <v>GRADE 6 (GREEN)</v>
      </c>
    </row>
    <row r="13" spans="1:8" ht="24" customHeight="1" x14ac:dyDescent="0.25">
      <c r="A13" s="30">
        <v>9</v>
      </c>
      <c r="B13" s="30" t="str">
        <f>Teams!A30</f>
        <v>JACKIE</v>
      </c>
      <c r="C13" s="380" t="str">
        <f>Teams!B30</f>
        <v>CLARIDGE</v>
      </c>
      <c r="D13" s="381"/>
      <c r="E13" s="31">
        <f>IF(Results!$E$35&gt;5,70,IF(Results!$E$35=5,35,0))</f>
        <v>0</v>
      </c>
      <c r="F13" s="376"/>
      <c r="G13" s="377"/>
      <c r="H13" s="19" t="str">
        <f>Teams!A27</f>
        <v>GRADE 6 (GREEN)</v>
      </c>
    </row>
    <row r="14" spans="1:8" ht="24" customHeight="1" x14ac:dyDescent="0.25">
      <c r="A14" s="30">
        <v>10</v>
      </c>
      <c r="B14" s="27" t="str">
        <f>Teams!D30</f>
        <v>JOHN</v>
      </c>
      <c r="C14" s="388" t="str">
        <f>Teams!E30</f>
        <v>ATTARD</v>
      </c>
      <c r="D14" s="389"/>
      <c r="E14" s="31">
        <f>IF(Results!$E$35&gt;5,70,IF(Results!$E$35=5,35,0))</f>
        <v>0</v>
      </c>
      <c r="F14" s="376"/>
      <c r="G14" s="377"/>
      <c r="H14" s="19" t="str">
        <f>Teams!A27</f>
        <v>GRADE 6 (GREEN)</v>
      </c>
    </row>
    <row r="15" spans="1:8" ht="24" customHeight="1" x14ac:dyDescent="0.25">
      <c r="A15" s="30">
        <v>11</v>
      </c>
      <c r="B15" s="27" t="str">
        <f>Teams!G30</f>
        <v>JULIE</v>
      </c>
      <c r="C15" s="388" t="str">
        <f>Teams!H30</f>
        <v>ROTHERY</v>
      </c>
      <c r="D15" s="389"/>
      <c r="E15" s="31">
        <f>IF(Results!$E$35&gt;5,70,IF(Results!$E$35=5,35,0))</f>
        <v>0</v>
      </c>
      <c r="F15" s="376"/>
      <c r="G15" s="377"/>
      <c r="H15" s="19" t="str">
        <f>Teams!A27</f>
        <v>GRADE 6 (GREEN)</v>
      </c>
    </row>
    <row r="16" spans="1:8" ht="24" customHeight="1" x14ac:dyDescent="0.25">
      <c r="A16" s="30">
        <v>12</v>
      </c>
      <c r="B16" s="35" t="str">
        <f>Teams!J30</f>
        <v>RICHARD</v>
      </c>
      <c r="C16" s="390" t="str">
        <f>Teams!K30</f>
        <v>MULHERON</v>
      </c>
      <c r="D16" s="391"/>
      <c r="E16" s="31">
        <f>IF(Results!$E$35&gt;5,70,IF(Results!$E$35=5,35,0))</f>
        <v>0</v>
      </c>
      <c r="F16" s="376"/>
      <c r="G16" s="377"/>
      <c r="H16" s="19" t="str">
        <f>Teams!A27</f>
        <v>GRADE 6 (GREEN)</v>
      </c>
    </row>
    <row r="17" spans="1:8" ht="24" customHeight="1" x14ac:dyDescent="0.25">
      <c r="A17" s="30">
        <v>13</v>
      </c>
      <c r="B17" s="35" t="str">
        <f>Teams!D31</f>
        <v>BRIAN</v>
      </c>
      <c r="C17" s="36" t="str">
        <f>Teams!E31</f>
        <v>SHERLOCK</v>
      </c>
      <c r="D17" s="37" t="s">
        <v>33</v>
      </c>
      <c r="E17" s="31">
        <f>IF(Results!$E$35&gt;5,0,IF(Results!$E$35=5,50,50))</f>
        <v>50</v>
      </c>
      <c r="F17" s="376"/>
      <c r="G17" s="377"/>
      <c r="H17" s="19" t="str">
        <f>Teams!A27</f>
        <v>GRADE 6 (GREEN)</v>
      </c>
    </row>
    <row r="18" spans="1:8" ht="24" customHeight="1" x14ac:dyDescent="0.25">
      <c r="A18" s="30"/>
      <c r="B18" s="30"/>
      <c r="C18" s="21" t="s">
        <v>28</v>
      </c>
      <c r="D18" s="33"/>
      <c r="E18" s="32">
        <f>SUM(E5:E17)</f>
        <v>50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80" t="s">
        <v>31</v>
      </c>
      <c r="B20" s="380"/>
      <c r="C20" s="380"/>
      <c r="D20" s="26"/>
      <c r="E20" s="20" t="s">
        <v>32</v>
      </c>
      <c r="F20" s="21"/>
      <c r="G20" s="21"/>
      <c r="H20" s="22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sheetProtection sheet="1" objects="1" scenarios="1"/>
  <mergeCells count="39">
    <mergeCell ref="F17:G17"/>
    <mergeCell ref="F18:H18"/>
    <mergeCell ref="A20:C20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C5:D5"/>
    <mergeCell ref="F5:G5"/>
    <mergeCell ref="C6:D6"/>
    <mergeCell ref="F6:G6"/>
    <mergeCell ref="C7:D7"/>
    <mergeCell ref="F7:G7"/>
    <mergeCell ref="A3:F3"/>
    <mergeCell ref="A2:H2"/>
    <mergeCell ref="B4:D4"/>
    <mergeCell ref="F4:G4"/>
    <mergeCell ref="A1:B1"/>
    <mergeCell ref="D1:G1"/>
    <mergeCell ref="A28:H28"/>
    <mergeCell ref="A21:H21"/>
    <mergeCell ref="A22:H22"/>
    <mergeCell ref="A24:H24"/>
    <mergeCell ref="A25:H25"/>
    <mergeCell ref="A27:H2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8"/>
  <sheetViews>
    <sheetView workbookViewId="0">
      <selection activeCell="E5" sqref="E5"/>
    </sheetView>
  </sheetViews>
  <sheetFormatPr defaultRowHeight="15" x14ac:dyDescent="0.25"/>
  <cols>
    <col min="1" max="1" width="4.28515625" style="14" customWidth="1"/>
    <col min="2" max="2" width="17.85546875" style="14" customWidth="1"/>
    <col min="3" max="3" width="13.5703125" style="14" customWidth="1"/>
    <col min="4" max="4" width="10" style="14" customWidth="1"/>
    <col min="5" max="5" width="9.28515625" style="16" customWidth="1"/>
    <col min="6" max="6" width="20" style="14" customWidth="1"/>
    <col min="7" max="7" width="10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93">
        <f>Teams!G1</f>
        <v>45031</v>
      </c>
      <c r="D1" s="368" t="str">
        <f>Teams!D32</f>
        <v>NORTHMEAD</v>
      </c>
      <c r="E1" s="368"/>
      <c r="F1" s="368"/>
      <c r="G1" s="368"/>
      <c r="H1" s="13" t="str">
        <f>Teams!A32</f>
        <v>GRADE 6 (GOLD)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261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str">
        <f>Teams!A33</f>
        <v xml:space="preserve">JULIUS </v>
      </c>
      <c r="C5" s="380" t="str">
        <f>Teams!B33</f>
        <v>LAZARIDIS</v>
      </c>
      <c r="D5" s="381"/>
      <c r="E5" s="31">
        <f>IF(Results!$E$40&gt;5,70,IF(Results!$E$40=5,35,0))</f>
        <v>0</v>
      </c>
      <c r="F5" s="382"/>
      <c r="G5" s="383"/>
      <c r="H5" s="19" t="str">
        <f>Teams!$A$32</f>
        <v>GRADE 6 (GOLD)</v>
      </c>
    </row>
    <row r="6" spans="1:8" ht="24" customHeight="1" x14ac:dyDescent="0.25">
      <c r="A6" s="30">
        <v>2</v>
      </c>
      <c r="B6" s="30" t="str">
        <f>Teams!D33</f>
        <v>ROHAN</v>
      </c>
      <c r="C6" s="380" t="str">
        <f>Teams!E33</f>
        <v>THOMSON</v>
      </c>
      <c r="D6" s="381"/>
      <c r="E6" s="31">
        <f>IF(Results!$E$40&gt;5,70,IF(Results!$E$40=5,35,0))</f>
        <v>0</v>
      </c>
      <c r="F6" s="376"/>
      <c r="G6" s="377"/>
      <c r="H6" s="19" t="str">
        <f>Teams!$A$32</f>
        <v>GRADE 6 (GOLD)</v>
      </c>
    </row>
    <row r="7" spans="1:8" ht="24" customHeight="1" x14ac:dyDescent="0.25">
      <c r="A7" s="30">
        <v>3</v>
      </c>
      <c r="B7" s="30" t="str">
        <f>Teams!G33</f>
        <v>JAMES</v>
      </c>
      <c r="C7" s="380" t="str">
        <f>Teams!H33</f>
        <v>CLARK</v>
      </c>
      <c r="D7" s="381"/>
      <c r="E7" s="31">
        <f>IF(Results!$E$40&gt;5,70,IF(Results!$E$40=5,35,0))</f>
        <v>0</v>
      </c>
      <c r="F7" s="376"/>
      <c r="G7" s="377"/>
      <c r="H7" s="19" t="str">
        <f>Teams!$A$32</f>
        <v>GRADE 6 (GOLD)</v>
      </c>
    </row>
    <row r="8" spans="1:8" ht="24" customHeight="1" x14ac:dyDescent="0.25">
      <c r="A8" s="30">
        <v>4</v>
      </c>
      <c r="B8" s="30" t="str">
        <f>Teams!J33</f>
        <v>GRAHAM</v>
      </c>
      <c r="C8" s="380" t="str">
        <f>Teams!K33</f>
        <v>THOMSON</v>
      </c>
      <c r="D8" s="381"/>
      <c r="E8" s="31">
        <f>IF(Results!$E$40&gt;5,70,IF(Results!$E$40=5,35,0))</f>
        <v>0</v>
      </c>
      <c r="F8" s="376"/>
      <c r="G8" s="377"/>
      <c r="H8" s="19" t="str">
        <f>Teams!$A$32</f>
        <v>GRADE 6 (GOLD)</v>
      </c>
    </row>
    <row r="9" spans="1:8" ht="24" customHeight="1" x14ac:dyDescent="0.25">
      <c r="A9" s="30">
        <v>5</v>
      </c>
      <c r="B9" s="30" t="str">
        <f>Teams!A34</f>
        <v>KIM</v>
      </c>
      <c r="C9" s="380" t="str">
        <f>Teams!B34</f>
        <v>LEE</v>
      </c>
      <c r="D9" s="381"/>
      <c r="E9" s="31">
        <f>IF(Results!$E$40&gt;5,70,IF(Results!$E$40=5,35,0))</f>
        <v>0</v>
      </c>
      <c r="F9" s="376"/>
      <c r="G9" s="377"/>
      <c r="H9" s="19" t="str">
        <f>Teams!$A$32</f>
        <v>GRADE 6 (GOLD)</v>
      </c>
    </row>
    <row r="10" spans="1:8" ht="24" customHeight="1" x14ac:dyDescent="0.25">
      <c r="A10" s="30">
        <v>6</v>
      </c>
      <c r="B10" s="27" t="str">
        <f>Teams!D34</f>
        <v>BARRY</v>
      </c>
      <c r="C10" s="388" t="str">
        <f>Teams!E34</f>
        <v>STEVENSON</v>
      </c>
      <c r="D10" s="389"/>
      <c r="E10" s="31">
        <f>IF(Results!$E$40&gt;5,70,IF(Results!$E$40=5,35,0))</f>
        <v>0</v>
      </c>
      <c r="F10" s="376"/>
      <c r="G10" s="377"/>
      <c r="H10" s="19" t="str">
        <f>Teams!$A$32</f>
        <v>GRADE 6 (GOLD)</v>
      </c>
    </row>
    <row r="11" spans="1:8" ht="24" customHeight="1" x14ac:dyDescent="0.25">
      <c r="A11" s="30">
        <v>7</v>
      </c>
      <c r="B11" s="27" t="str">
        <f>Teams!G34</f>
        <v>LAURIE</v>
      </c>
      <c r="C11" s="388" t="str">
        <f>Teams!H34</f>
        <v>THOMPSON</v>
      </c>
      <c r="D11" s="389"/>
      <c r="E11" s="31">
        <f>IF(Results!$E$40&gt;5,70,IF(Results!$E$40=5,35,0))</f>
        <v>0</v>
      </c>
      <c r="F11" s="376"/>
      <c r="G11" s="377"/>
      <c r="H11" s="19" t="str">
        <f>Teams!$A$32</f>
        <v>GRADE 6 (GOLD)</v>
      </c>
    </row>
    <row r="12" spans="1:8" ht="24" customHeight="1" x14ac:dyDescent="0.25">
      <c r="A12" s="30">
        <v>8</v>
      </c>
      <c r="B12" s="27" t="str">
        <f>Teams!J34</f>
        <v>DAVID</v>
      </c>
      <c r="C12" s="388" t="str">
        <f>Teams!K34</f>
        <v>BAKER</v>
      </c>
      <c r="D12" s="389"/>
      <c r="E12" s="31">
        <f>IF(Results!$E$40&gt;5,70,IF(Results!$E$40=5,35,0))</f>
        <v>0</v>
      </c>
      <c r="F12" s="376"/>
      <c r="G12" s="377"/>
      <c r="H12" s="19" t="str">
        <f>Teams!$A$32</f>
        <v>GRADE 6 (GOLD)</v>
      </c>
    </row>
    <row r="13" spans="1:8" ht="24" customHeight="1" x14ac:dyDescent="0.25">
      <c r="A13" s="30">
        <v>9</v>
      </c>
      <c r="B13" s="30" t="str">
        <f>Teams!A35</f>
        <v>VICKY</v>
      </c>
      <c r="C13" s="380" t="str">
        <f>Teams!B35</f>
        <v>HUDSON</v>
      </c>
      <c r="D13" s="381"/>
      <c r="E13" s="31">
        <f>IF(Results!$E$40&gt;5,70,IF(Results!$E$40=5,35,0))</f>
        <v>0</v>
      </c>
      <c r="F13" s="376"/>
      <c r="G13" s="377"/>
      <c r="H13" s="19" t="str">
        <f>Teams!$A$32</f>
        <v>GRADE 6 (GOLD)</v>
      </c>
    </row>
    <row r="14" spans="1:8" ht="24" customHeight="1" x14ac:dyDescent="0.25">
      <c r="A14" s="30">
        <v>10</v>
      </c>
      <c r="B14" s="27" t="str">
        <f>Teams!D35</f>
        <v>JOE</v>
      </c>
      <c r="C14" s="388" t="str">
        <f>Teams!E35</f>
        <v>BEZZINA</v>
      </c>
      <c r="D14" s="389"/>
      <c r="E14" s="31">
        <f>IF(Results!$E$40&gt;5,70,IF(Results!$E$40=5,35,0))</f>
        <v>0</v>
      </c>
      <c r="F14" s="376"/>
      <c r="G14" s="377"/>
      <c r="H14" s="19" t="str">
        <f>Teams!$A$32</f>
        <v>GRADE 6 (GOLD)</v>
      </c>
    </row>
    <row r="15" spans="1:8" ht="24" customHeight="1" x14ac:dyDescent="0.25">
      <c r="A15" s="30">
        <v>11</v>
      </c>
      <c r="B15" s="27" t="str">
        <f>Teams!G35</f>
        <v>JOHN</v>
      </c>
      <c r="C15" s="388" t="str">
        <f>Teams!H35</f>
        <v>HALACAS</v>
      </c>
      <c r="D15" s="389"/>
      <c r="E15" s="31">
        <f>IF(Results!$E$40&gt;5,70,IF(Results!$E$40=5,35,0))</f>
        <v>0</v>
      </c>
      <c r="F15" s="376"/>
      <c r="G15" s="377"/>
      <c r="H15" s="19" t="str">
        <f>Teams!$A$32</f>
        <v>GRADE 6 (GOLD)</v>
      </c>
    </row>
    <row r="16" spans="1:8" ht="24" customHeight="1" x14ac:dyDescent="0.25">
      <c r="A16" s="30">
        <v>12</v>
      </c>
      <c r="B16" s="35" t="str">
        <f>Teams!J35</f>
        <v>KEITH</v>
      </c>
      <c r="C16" s="390" t="str">
        <f>Teams!K35</f>
        <v>BULLIVANT</v>
      </c>
      <c r="D16" s="391"/>
      <c r="E16" s="31">
        <f>IF(Results!$E$40&gt;5,70,IF(Results!$E$40=5,35,0))</f>
        <v>0</v>
      </c>
      <c r="F16" s="376"/>
      <c r="G16" s="377"/>
      <c r="H16" s="19" t="str">
        <f>Teams!$A$32</f>
        <v>GRADE 6 (GOLD)</v>
      </c>
    </row>
    <row r="17" spans="1:8" ht="24" customHeight="1" x14ac:dyDescent="0.25">
      <c r="A17" s="30">
        <v>13</v>
      </c>
      <c r="B17" s="35" t="str">
        <f>Teams!D36</f>
        <v xml:space="preserve">DAVID </v>
      </c>
      <c r="C17" s="36" t="str">
        <f>Teams!E36</f>
        <v>BAKER</v>
      </c>
      <c r="D17" s="37" t="s">
        <v>33</v>
      </c>
      <c r="E17" s="31">
        <f>IF(Results!$E$40&gt;5,0,IF(Results!$E$40=5,50,50))</f>
        <v>50</v>
      </c>
      <c r="F17" s="376"/>
      <c r="G17" s="377"/>
      <c r="H17" s="19" t="str">
        <f>Teams!$A$32</f>
        <v>GRADE 6 (GOLD)</v>
      </c>
    </row>
    <row r="18" spans="1:8" ht="24" customHeight="1" x14ac:dyDescent="0.25">
      <c r="A18" s="30"/>
      <c r="B18" s="30"/>
      <c r="C18" s="21" t="s">
        <v>28</v>
      </c>
      <c r="D18" s="33"/>
      <c r="E18" s="32">
        <f>SUM(E5:E17)</f>
        <v>50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80" t="s">
        <v>31</v>
      </c>
      <c r="B20" s="380"/>
      <c r="C20" s="380"/>
      <c r="D20" s="26"/>
      <c r="E20" s="20" t="s">
        <v>32</v>
      </c>
      <c r="F20" s="21"/>
      <c r="G20" s="21"/>
      <c r="H20" s="22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sheetProtection sheet="1" objects="1" scenarios="1"/>
  <mergeCells count="39">
    <mergeCell ref="A25:H25"/>
    <mergeCell ref="A27:H27"/>
    <mergeCell ref="A28:H28"/>
    <mergeCell ref="F17:G17"/>
    <mergeCell ref="F18:H18"/>
    <mergeCell ref="A20:C20"/>
    <mergeCell ref="A21:H21"/>
    <mergeCell ref="A22:H22"/>
    <mergeCell ref="A24:H24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C5:D5"/>
    <mergeCell ref="F5:G5"/>
    <mergeCell ref="C6:D6"/>
    <mergeCell ref="F6:G6"/>
    <mergeCell ref="C7:D7"/>
    <mergeCell ref="F7:G7"/>
    <mergeCell ref="A2:H2"/>
    <mergeCell ref="A3:F3"/>
    <mergeCell ref="B4:D4"/>
    <mergeCell ref="F4:G4"/>
    <mergeCell ref="A1:B1"/>
    <mergeCell ref="D1:G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8"/>
  <sheetViews>
    <sheetView workbookViewId="0">
      <selection activeCell="F16" sqref="F16:G16"/>
    </sheetView>
  </sheetViews>
  <sheetFormatPr defaultRowHeight="15" x14ac:dyDescent="0.25"/>
  <cols>
    <col min="1" max="1" width="4.28515625" style="14" customWidth="1"/>
    <col min="2" max="2" width="17.85546875" style="14" customWidth="1"/>
    <col min="3" max="3" width="13.5703125" style="14" customWidth="1"/>
    <col min="4" max="4" width="10" style="14" customWidth="1"/>
    <col min="5" max="5" width="9.28515625" style="16" customWidth="1"/>
    <col min="6" max="6" width="20" style="14" customWidth="1"/>
    <col min="7" max="7" width="10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2">
        <f>Teams!G1</f>
        <v>45031</v>
      </c>
      <c r="D1" s="368" t="str">
        <f>Teams!D37</f>
        <v>DURAL</v>
      </c>
      <c r="E1" s="368"/>
      <c r="F1" s="368"/>
      <c r="G1" s="368"/>
      <c r="H1" s="13" t="str">
        <f>Teams!A37</f>
        <v xml:space="preserve">GRADE 7 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38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str">
        <f>Teams!A38</f>
        <v>GEOFF</v>
      </c>
      <c r="C5" s="380" t="str">
        <f>Teams!B38</f>
        <v>HOWELL</v>
      </c>
      <c r="D5" s="381"/>
      <c r="E5" s="31">
        <f>IF(Results!$E$45&gt;5,60,IF(Results!$E$45=5,30,0))</f>
        <v>60</v>
      </c>
      <c r="F5" s="382"/>
      <c r="G5" s="383"/>
      <c r="H5" s="19" t="str">
        <f>$H$1</f>
        <v xml:space="preserve">GRADE 7 </v>
      </c>
    </row>
    <row r="6" spans="1:8" ht="24" customHeight="1" x14ac:dyDescent="0.25">
      <c r="A6" s="30">
        <v>2</v>
      </c>
      <c r="B6" s="30" t="str">
        <f>Teams!D38</f>
        <v>JILL</v>
      </c>
      <c r="C6" s="380" t="str">
        <f>Teams!E38</f>
        <v>COLLESS</v>
      </c>
      <c r="D6" s="381"/>
      <c r="E6" s="31">
        <f>IF(Results!$E$45&gt;5,60,IF(Results!$E$45=5,30,0))</f>
        <v>60</v>
      </c>
      <c r="F6" s="376"/>
      <c r="G6" s="377"/>
      <c r="H6" s="19" t="str">
        <f t="shared" ref="H6:H17" si="0">$H$1</f>
        <v xml:space="preserve">GRADE 7 </v>
      </c>
    </row>
    <row r="7" spans="1:8" ht="24" customHeight="1" x14ac:dyDescent="0.25">
      <c r="A7" s="30">
        <v>3</v>
      </c>
      <c r="B7" s="30" t="str">
        <f>Teams!G38</f>
        <v>ALLAN</v>
      </c>
      <c r="C7" s="380" t="str">
        <f>Teams!H38</f>
        <v>BYRNES</v>
      </c>
      <c r="D7" s="381"/>
      <c r="E7" s="31">
        <f>IF(Results!$E$45&gt;5,60,IF(Results!$E$45=5,30,0))</f>
        <v>60</v>
      </c>
      <c r="F7" s="376"/>
      <c r="G7" s="377"/>
      <c r="H7" s="19" t="str">
        <f t="shared" si="0"/>
        <v xml:space="preserve">GRADE 7 </v>
      </c>
    </row>
    <row r="8" spans="1:8" ht="24" customHeight="1" x14ac:dyDescent="0.25">
      <c r="A8" s="30">
        <v>4</v>
      </c>
      <c r="B8" s="30" t="str">
        <f>Teams!J38</f>
        <v>NORM</v>
      </c>
      <c r="C8" s="380" t="str">
        <f>Teams!K38</f>
        <v>RISSTROM</v>
      </c>
      <c r="D8" s="381"/>
      <c r="E8" s="31">
        <f>IF(Results!$E$45&gt;5,60,IF(Results!$E$45=5,30,0))</f>
        <v>60</v>
      </c>
      <c r="F8" s="376"/>
      <c r="G8" s="377"/>
      <c r="H8" s="19" t="str">
        <f t="shared" si="0"/>
        <v xml:space="preserve">GRADE 7 </v>
      </c>
    </row>
    <row r="9" spans="1:8" ht="24" customHeight="1" x14ac:dyDescent="0.25">
      <c r="A9" s="30">
        <v>5</v>
      </c>
      <c r="B9" s="30" t="str">
        <f>Teams!A39</f>
        <v>MERV</v>
      </c>
      <c r="C9" s="380" t="str">
        <f>Teams!B39</f>
        <v>NEWBOULD</v>
      </c>
      <c r="D9" s="381"/>
      <c r="E9" s="31">
        <f>IF(Results!$E$45&gt;5,60,IF(Results!$E$45=5,30,0))</f>
        <v>60</v>
      </c>
      <c r="F9" s="376"/>
      <c r="G9" s="377"/>
      <c r="H9" s="19" t="str">
        <f t="shared" si="0"/>
        <v xml:space="preserve">GRADE 7 </v>
      </c>
    </row>
    <row r="10" spans="1:8" ht="24" customHeight="1" x14ac:dyDescent="0.25">
      <c r="A10" s="30">
        <v>6</v>
      </c>
      <c r="B10" s="30" t="str">
        <f>Teams!D39</f>
        <v>PETE</v>
      </c>
      <c r="C10" s="380" t="str">
        <f>Teams!E39</f>
        <v>WARD</v>
      </c>
      <c r="D10" s="381"/>
      <c r="E10" s="31">
        <f>IF(Results!$E$45&gt;5,60,IF(Results!$E$45=5,30,0))</f>
        <v>60</v>
      </c>
      <c r="F10" s="376"/>
      <c r="G10" s="377"/>
      <c r="H10" s="19" t="str">
        <f t="shared" si="0"/>
        <v xml:space="preserve">GRADE 7 </v>
      </c>
    </row>
    <row r="11" spans="1:8" ht="24" customHeight="1" x14ac:dyDescent="0.25">
      <c r="A11" s="30">
        <v>7</v>
      </c>
      <c r="B11" s="30" t="str">
        <f>Teams!G39</f>
        <v>EUGENE</v>
      </c>
      <c r="C11" s="380" t="str">
        <f>Teams!H39</f>
        <v>HYNDS</v>
      </c>
      <c r="D11" s="381"/>
      <c r="E11" s="31">
        <f>IF(Results!$E$45&gt;5,60,IF(Results!$E$45=5,30,0))</f>
        <v>60</v>
      </c>
      <c r="F11" s="376"/>
      <c r="G11" s="377"/>
      <c r="H11" s="19" t="str">
        <f t="shared" si="0"/>
        <v xml:space="preserve">GRADE 7 </v>
      </c>
    </row>
    <row r="12" spans="1:8" ht="24" customHeight="1" x14ac:dyDescent="0.25">
      <c r="A12" s="30">
        <v>8</v>
      </c>
      <c r="B12" s="30" t="str">
        <f>Teams!J39</f>
        <v>BRIAN</v>
      </c>
      <c r="C12" s="380" t="str">
        <f>Teams!K39</f>
        <v>FLYNN</v>
      </c>
      <c r="D12" s="381"/>
      <c r="E12" s="31">
        <f>IF(Results!$E$45&gt;5,60,IF(Results!$E$45=5,30,0))</f>
        <v>60</v>
      </c>
      <c r="F12" s="376"/>
      <c r="G12" s="377"/>
      <c r="H12" s="19" t="str">
        <f t="shared" si="0"/>
        <v xml:space="preserve">GRADE 7 </v>
      </c>
    </row>
    <row r="13" spans="1:8" ht="24" customHeight="1" x14ac:dyDescent="0.25">
      <c r="A13" s="30">
        <v>9</v>
      </c>
      <c r="B13" s="30" t="str">
        <f>Teams!A40</f>
        <v>TOM</v>
      </c>
      <c r="C13" s="380" t="str">
        <f>Teams!B40</f>
        <v>CARAN</v>
      </c>
      <c r="D13" s="381"/>
      <c r="E13" s="31">
        <f>IF(Results!$E$45&gt;5,60,IF(Results!$E$45=5,30,0))</f>
        <v>60</v>
      </c>
      <c r="F13" s="376"/>
      <c r="G13" s="377"/>
      <c r="H13" s="19" t="str">
        <f t="shared" si="0"/>
        <v xml:space="preserve">GRADE 7 </v>
      </c>
    </row>
    <row r="14" spans="1:8" ht="24" customHeight="1" x14ac:dyDescent="0.25">
      <c r="A14" s="30">
        <v>10</v>
      </c>
      <c r="B14" s="30" t="str">
        <f>Teams!D40</f>
        <v>ERIC</v>
      </c>
      <c r="C14" s="380" t="str">
        <f>Teams!E40</f>
        <v>MICHELMORE</v>
      </c>
      <c r="D14" s="381"/>
      <c r="E14" s="31">
        <f>IF(Results!$E$45&gt;5,60,IF(Results!$E$45=5,30,0))</f>
        <v>60</v>
      </c>
      <c r="F14" s="376"/>
      <c r="G14" s="377"/>
      <c r="H14" s="19" t="str">
        <f t="shared" si="0"/>
        <v xml:space="preserve">GRADE 7 </v>
      </c>
    </row>
    <row r="15" spans="1:8" ht="24" customHeight="1" x14ac:dyDescent="0.25">
      <c r="A15" s="30">
        <v>11</v>
      </c>
      <c r="B15" s="30" t="str">
        <f>Teams!G40</f>
        <v>JACKY</v>
      </c>
      <c r="C15" s="380" t="str">
        <f>Teams!H40</f>
        <v>CHAN</v>
      </c>
      <c r="D15" s="381"/>
      <c r="E15" s="31">
        <f>IF(Results!$E$45&gt;5,60,IF(Results!$E$45=5,30,0))</f>
        <v>60</v>
      </c>
      <c r="F15" s="376"/>
      <c r="G15" s="377"/>
      <c r="H15" s="19" t="str">
        <f t="shared" si="0"/>
        <v xml:space="preserve">GRADE 7 </v>
      </c>
    </row>
    <row r="16" spans="1:8" ht="24" customHeight="1" x14ac:dyDescent="0.25">
      <c r="A16" s="30">
        <v>12</v>
      </c>
      <c r="B16" s="30" t="str">
        <f>Teams!J40</f>
        <v>ELFRIDA</v>
      </c>
      <c r="C16" s="380" t="str">
        <f>Teams!K40</f>
        <v>CHAN</v>
      </c>
      <c r="D16" s="381"/>
      <c r="E16" s="31">
        <f>IF(Results!$E$45&gt;5,60,IF(Results!$E$45=5,30,0))</f>
        <v>60</v>
      </c>
      <c r="F16" s="376"/>
      <c r="G16" s="377"/>
      <c r="H16" s="19" t="str">
        <f t="shared" si="0"/>
        <v xml:space="preserve">GRADE 7 </v>
      </c>
    </row>
    <row r="17" spans="1:8" ht="24" customHeight="1" x14ac:dyDescent="0.25">
      <c r="A17" s="30">
        <v>13</v>
      </c>
      <c r="B17" s="30" t="str">
        <f>Teams!D41</f>
        <v>PETE</v>
      </c>
      <c r="C17" s="380" t="str">
        <f>Teams!E41</f>
        <v>WARD</v>
      </c>
      <c r="D17" s="381"/>
      <c r="E17" s="31">
        <v>50</v>
      </c>
      <c r="F17" s="376"/>
      <c r="G17" s="377"/>
      <c r="H17" s="19" t="str">
        <f t="shared" si="0"/>
        <v xml:space="preserve">GRADE 7 </v>
      </c>
    </row>
    <row r="18" spans="1:8" ht="24" customHeight="1" x14ac:dyDescent="0.25">
      <c r="A18" s="30"/>
      <c r="B18" s="30"/>
      <c r="C18" s="21" t="s">
        <v>28</v>
      </c>
      <c r="D18" s="33"/>
      <c r="E18" s="32">
        <f>SUM(E5:E17)</f>
        <v>770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80" t="s">
        <v>31</v>
      </c>
      <c r="B20" s="380"/>
      <c r="C20" s="380"/>
      <c r="D20" s="26"/>
      <c r="E20" s="20" t="s">
        <v>32</v>
      </c>
      <c r="F20" s="21"/>
      <c r="G20" s="21"/>
      <c r="H20" s="22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mergeCells count="40">
    <mergeCell ref="A2:H2"/>
    <mergeCell ref="A3:F3"/>
    <mergeCell ref="B4:D4"/>
    <mergeCell ref="F4:G4"/>
    <mergeCell ref="A1:B1"/>
    <mergeCell ref="D1:G1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A25:H25"/>
    <mergeCell ref="A27:H27"/>
    <mergeCell ref="A28:H28"/>
    <mergeCell ref="F17:G17"/>
    <mergeCell ref="F18:H18"/>
    <mergeCell ref="A20:C20"/>
    <mergeCell ref="A21:H21"/>
    <mergeCell ref="A22:H22"/>
    <mergeCell ref="A24:H24"/>
    <mergeCell ref="C17:D1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8"/>
  <sheetViews>
    <sheetView workbookViewId="0">
      <selection activeCell="A2" sqref="A2:H2"/>
    </sheetView>
  </sheetViews>
  <sheetFormatPr defaultRowHeight="15" x14ac:dyDescent="0.25"/>
  <cols>
    <col min="1" max="1" width="4.28515625" style="14" customWidth="1"/>
    <col min="2" max="2" width="17.85546875" style="14" customWidth="1"/>
    <col min="3" max="3" width="13.5703125" style="14" customWidth="1"/>
    <col min="4" max="4" width="10" style="14" customWidth="1"/>
    <col min="5" max="5" width="9.28515625" style="16" customWidth="1"/>
    <col min="6" max="6" width="20" style="14" customWidth="1"/>
    <col min="7" max="7" width="10" style="14" customWidth="1"/>
    <col min="8" max="8" width="12.140625" style="15" customWidth="1"/>
  </cols>
  <sheetData>
    <row r="1" spans="1:8" ht="24" customHeight="1" x14ac:dyDescent="0.25">
      <c r="A1" s="368" t="s">
        <v>259</v>
      </c>
      <c r="B1" s="368"/>
      <c r="C1" s="12">
        <f>Teams!G1</f>
        <v>45031</v>
      </c>
      <c r="D1" s="368" t="str">
        <f>Teams!D32</f>
        <v>NORTHMEAD</v>
      </c>
      <c r="E1" s="368"/>
      <c r="F1" s="368"/>
      <c r="G1" s="368"/>
      <c r="H1" s="13" t="e">
        <f>Teams!#REF!</f>
        <v>#REF!</v>
      </c>
    </row>
    <row r="2" spans="1:8" ht="84" customHeight="1" x14ac:dyDescent="0.25">
      <c r="A2" s="378" t="s">
        <v>256</v>
      </c>
      <c r="B2" s="378"/>
      <c r="C2" s="378"/>
      <c r="D2" s="378"/>
      <c r="E2" s="379"/>
      <c r="F2" s="378"/>
      <c r="G2" s="378"/>
      <c r="H2" s="378"/>
    </row>
    <row r="3" spans="1:8" ht="24" customHeight="1" x14ac:dyDescent="0.25">
      <c r="A3" s="375" t="s">
        <v>38</v>
      </c>
      <c r="B3" s="375"/>
      <c r="C3" s="375"/>
      <c r="D3" s="375"/>
      <c r="E3" s="375"/>
      <c r="F3" s="375"/>
      <c r="G3" s="38" t="s">
        <v>36</v>
      </c>
      <c r="H3" s="28">
        <f>Teams!F1</f>
        <v>7</v>
      </c>
    </row>
    <row r="4" spans="1:8" ht="24" customHeight="1" x14ac:dyDescent="0.25">
      <c r="A4" s="17" t="s">
        <v>24</v>
      </c>
      <c r="B4" s="384" t="s">
        <v>34</v>
      </c>
      <c r="C4" s="385"/>
      <c r="D4" s="386"/>
      <c r="E4" s="18" t="s">
        <v>25</v>
      </c>
      <c r="F4" s="376" t="s">
        <v>26</v>
      </c>
      <c r="G4" s="377"/>
      <c r="H4" s="19" t="s">
        <v>27</v>
      </c>
    </row>
    <row r="5" spans="1:8" ht="24" customHeight="1" x14ac:dyDescent="0.25">
      <c r="A5" s="30">
        <v>1</v>
      </c>
      <c r="B5" s="30" t="e">
        <f>Teams!#REF!</f>
        <v>#REF!</v>
      </c>
      <c r="C5" s="380" t="e">
        <f>Teams!#REF!</f>
        <v>#REF!</v>
      </c>
      <c r="D5" s="381"/>
      <c r="E5" s="31" t="e">
        <f>IF(Results!#REF!&gt;5,60,IF(Results!#REF!=5,30,0))</f>
        <v>#REF!</v>
      </c>
      <c r="F5" s="382"/>
      <c r="G5" s="383"/>
      <c r="H5" s="19" t="e">
        <f>Teams!#REF!</f>
        <v>#REF!</v>
      </c>
    </row>
    <row r="6" spans="1:8" ht="24" customHeight="1" x14ac:dyDescent="0.25">
      <c r="A6" s="30">
        <v>2</v>
      </c>
      <c r="B6" s="30" t="e">
        <f>Teams!#REF!</f>
        <v>#REF!</v>
      </c>
      <c r="C6" s="380" t="e">
        <f>Teams!#REF!</f>
        <v>#REF!</v>
      </c>
      <c r="D6" s="381"/>
      <c r="E6" s="31" t="e">
        <f>IF(Results!#REF!&gt;5,60,IF(Results!#REF!=5,30,0))</f>
        <v>#REF!</v>
      </c>
      <c r="F6" s="376"/>
      <c r="G6" s="377"/>
      <c r="H6" s="19" t="e">
        <f>Teams!#REF!</f>
        <v>#REF!</v>
      </c>
    </row>
    <row r="7" spans="1:8" ht="24" customHeight="1" x14ac:dyDescent="0.25">
      <c r="A7" s="30">
        <v>3</v>
      </c>
      <c r="B7" s="30" t="e">
        <f>Teams!#REF!</f>
        <v>#REF!</v>
      </c>
      <c r="C7" s="380" t="e">
        <f>Teams!#REF!</f>
        <v>#REF!</v>
      </c>
      <c r="D7" s="381"/>
      <c r="E7" s="31" t="e">
        <f>IF(Results!#REF!&gt;5,60,IF(Results!#REF!=5,30,0))</f>
        <v>#REF!</v>
      </c>
      <c r="F7" s="376"/>
      <c r="G7" s="377"/>
      <c r="H7" s="19" t="e">
        <f>Teams!#REF!</f>
        <v>#REF!</v>
      </c>
    </row>
    <row r="8" spans="1:8" ht="24" customHeight="1" x14ac:dyDescent="0.25">
      <c r="A8" s="30">
        <v>4</v>
      </c>
      <c r="B8" s="30" t="e">
        <f>Teams!#REF!</f>
        <v>#REF!</v>
      </c>
      <c r="C8" s="380" t="e">
        <f>Teams!#REF!</f>
        <v>#REF!</v>
      </c>
      <c r="D8" s="381"/>
      <c r="E8" s="31" t="e">
        <f>IF(Results!#REF!&gt;5,60,IF(Results!#REF!=5,30,0))</f>
        <v>#REF!</v>
      </c>
      <c r="F8" s="376"/>
      <c r="G8" s="377"/>
      <c r="H8" s="19" t="e">
        <f>Teams!#REF!</f>
        <v>#REF!</v>
      </c>
    </row>
    <row r="9" spans="1:8" ht="24" customHeight="1" x14ac:dyDescent="0.25">
      <c r="A9" s="30">
        <v>5</v>
      </c>
      <c r="B9" s="30" t="e">
        <f>Teams!#REF!</f>
        <v>#REF!</v>
      </c>
      <c r="C9" s="380" t="e">
        <f>Teams!#REF!</f>
        <v>#REF!</v>
      </c>
      <c r="D9" s="381"/>
      <c r="E9" s="31" t="e">
        <f>IF(Results!#REF!&gt;5,60,IF(Results!#REF!=5,30,0))</f>
        <v>#REF!</v>
      </c>
      <c r="F9" s="376"/>
      <c r="G9" s="377"/>
      <c r="H9" s="19" t="e">
        <f>Teams!#REF!</f>
        <v>#REF!</v>
      </c>
    </row>
    <row r="10" spans="1:8" ht="24" customHeight="1" x14ac:dyDescent="0.25">
      <c r="A10" s="30">
        <v>6</v>
      </c>
      <c r="B10" s="27" t="e">
        <f>Teams!#REF!</f>
        <v>#REF!</v>
      </c>
      <c r="C10" s="388" t="e">
        <f>Teams!#REF!</f>
        <v>#REF!</v>
      </c>
      <c r="D10" s="389"/>
      <c r="E10" s="31" t="e">
        <f>IF(Results!#REF!&gt;5,60,IF(Results!#REF!=5,30,0))</f>
        <v>#REF!</v>
      </c>
      <c r="F10" s="376"/>
      <c r="G10" s="377"/>
      <c r="H10" s="19" t="e">
        <f>Teams!#REF!</f>
        <v>#REF!</v>
      </c>
    </row>
    <row r="11" spans="1:8" ht="24" customHeight="1" x14ac:dyDescent="0.25">
      <c r="A11" s="30">
        <v>7</v>
      </c>
      <c r="B11" s="27" t="e">
        <f>Teams!#REF!</f>
        <v>#REF!</v>
      </c>
      <c r="C11" s="388" t="e">
        <f>Teams!#REF!</f>
        <v>#REF!</v>
      </c>
      <c r="D11" s="389"/>
      <c r="E11" s="31" t="e">
        <f>IF(Results!#REF!&gt;5,60,IF(Results!#REF!=5,30,0))</f>
        <v>#REF!</v>
      </c>
      <c r="F11" s="376"/>
      <c r="G11" s="377"/>
      <c r="H11" s="19" t="e">
        <f>Teams!#REF!</f>
        <v>#REF!</v>
      </c>
    </row>
    <row r="12" spans="1:8" ht="24" customHeight="1" x14ac:dyDescent="0.25">
      <c r="A12" s="30">
        <v>8</v>
      </c>
      <c r="B12" s="27" t="e">
        <f>Teams!#REF!</f>
        <v>#REF!</v>
      </c>
      <c r="C12" s="388" t="e">
        <f>Teams!#REF!</f>
        <v>#REF!</v>
      </c>
      <c r="D12" s="389"/>
      <c r="E12" s="31" t="e">
        <f>IF(Results!#REF!&gt;5,60,IF(Results!#REF!=5,30,0))</f>
        <v>#REF!</v>
      </c>
      <c r="F12" s="376"/>
      <c r="G12" s="377"/>
      <c r="H12" s="19" t="e">
        <f>Teams!#REF!</f>
        <v>#REF!</v>
      </c>
    </row>
    <row r="13" spans="1:8" ht="24" customHeight="1" x14ac:dyDescent="0.25">
      <c r="A13" s="30">
        <v>9</v>
      </c>
      <c r="B13" s="30" t="e">
        <f>Teams!#REF!</f>
        <v>#REF!</v>
      </c>
      <c r="C13" s="380" t="e">
        <f>Teams!#REF!</f>
        <v>#REF!</v>
      </c>
      <c r="D13" s="381"/>
      <c r="E13" s="31" t="e">
        <f>IF(Results!#REF!&gt;5,60,IF(Results!#REF!=5,30,0))</f>
        <v>#REF!</v>
      </c>
      <c r="F13" s="376"/>
      <c r="G13" s="377"/>
      <c r="H13" s="19" t="e">
        <f>Teams!#REF!</f>
        <v>#REF!</v>
      </c>
    </row>
    <row r="14" spans="1:8" ht="24" customHeight="1" x14ac:dyDescent="0.25">
      <c r="A14" s="30">
        <v>10</v>
      </c>
      <c r="B14" s="27" t="e">
        <f>Teams!#REF!</f>
        <v>#REF!</v>
      </c>
      <c r="C14" s="388" t="e">
        <f>Teams!#REF!</f>
        <v>#REF!</v>
      </c>
      <c r="D14" s="389"/>
      <c r="E14" s="31" t="e">
        <f>IF(Results!#REF!&gt;5,60,IF(Results!#REF!=5,30,0))</f>
        <v>#REF!</v>
      </c>
      <c r="F14" s="376"/>
      <c r="G14" s="377"/>
      <c r="H14" s="19" t="e">
        <f>Teams!#REF!</f>
        <v>#REF!</v>
      </c>
    </row>
    <row r="15" spans="1:8" ht="24" customHeight="1" x14ac:dyDescent="0.25">
      <c r="A15" s="30">
        <v>11</v>
      </c>
      <c r="B15" s="27" t="e">
        <f>Teams!#REF!</f>
        <v>#REF!</v>
      </c>
      <c r="C15" s="388" t="e">
        <f>Teams!#REF!</f>
        <v>#REF!</v>
      </c>
      <c r="D15" s="389"/>
      <c r="E15" s="31" t="e">
        <f>IF(Results!#REF!&gt;5,60,IF(Results!#REF!=5,30,0))</f>
        <v>#REF!</v>
      </c>
      <c r="F15" s="376"/>
      <c r="G15" s="377"/>
      <c r="H15" s="19" t="e">
        <f>Teams!#REF!</f>
        <v>#REF!</v>
      </c>
    </row>
    <row r="16" spans="1:8" ht="24" customHeight="1" x14ac:dyDescent="0.25">
      <c r="A16" s="30">
        <v>12</v>
      </c>
      <c r="B16" s="35" t="e">
        <f>Teams!#REF!</f>
        <v>#REF!</v>
      </c>
      <c r="C16" s="390" t="e">
        <f>Teams!#REF!</f>
        <v>#REF!</v>
      </c>
      <c r="D16" s="391"/>
      <c r="E16" s="31" t="e">
        <f>IF(Results!#REF!&gt;5,60,IF(Results!#REF!=5,30,0))</f>
        <v>#REF!</v>
      </c>
      <c r="F16" s="376"/>
      <c r="G16" s="377"/>
      <c r="H16" s="19" t="e">
        <f>Teams!#REF!</f>
        <v>#REF!</v>
      </c>
    </row>
    <row r="17" spans="1:8" ht="24" customHeight="1" x14ac:dyDescent="0.25">
      <c r="A17" s="30">
        <v>13</v>
      </c>
      <c r="B17" s="35" t="e">
        <f>Teams!#REF!</f>
        <v>#REF!</v>
      </c>
      <c r="C17" s="36" t="e">
        <f>Teams!#REF!</f>
        <v>#REF!</v>
      </c>
      <c r="D17" s="37" t="s">
        <v>33</v>
      </c>
      <c r="E17" s="31" t="e">
        <f>IF(Results!#REF!&gt;5,0,IF(Results!#REF!=5,50,50))</f>
        <v>#REF!</v>
      </c>
      <c r="F17" s="376"/>
      <c r="G17" s="377"/>
      <c r="H17" s="19" t="e">
        <f>Teams!#REF!</f>
        <v>#REF!</v>
      </c>
    </row>
    <row r="18" spans="1:8" ht="24" customHeight="1" x14ac:dyDescent="0.25">
      <c r="A18" s="30"/>
      <c r="B18" s="30"/>
      <c r="C18" s="21" t="s">
        <v>28</v>
      </c>
      <c r="D18" s="33"/>
      <c r="E18" s="32" t="e">
        <f>SUM(E5:E17)</f>
        <v>#REF!</v>
      </c>
      <c r="F18" s="376"/>
      <c r="G18" s="387"/>
      <c r="H18" s="377"/>
    </row>
    <row r="19" spans="1:8" ht="24" customHeight="1" x14ac:dyDescent="0.25">
      <c r="A19" s="34" t="s">
        <v>29</v>
      </c>
      <c r="B19" s="34"/>
      <c r="C19" s="34"/>
      <c r="D19" s="29"/>
      <c r="E19" s="23" t="s">
        <v>30</v>
      </c>
      <c r="F19" s="24"/>
      <c r="G19" s="24"/>
      <c r="H19" s="25"/>
    </row>
    <row r="20" spans="1:8" ht="24" customHeight="1" thickBot="1" x14ac:dyDescent="0.3">
      <c r="A20" s="380" t="s">
        <v>31</v>
      </c>
      <c r="B20" s="380"/>
      <c r="C20" s="380"/>
      <c r="D20" s="26"/>
      <c r="E20" s="20" t="s">
        <v>32</v>
      </c>
      <c r="F20" s="21"/>
      <c r="G20" s="21"/>
      <c r="H20" s="22"/>
    </row>
    <row r="21" spans="1:8" ht="33" customHeight="1" x14ac:dyDescent="0.25">
      <c r="A21" s="372" t="s">
        <v>257</v>
      </c>
      <c r="B21" s="373"/>
      <c r="C21" s="373"/>
      <c r="D21" s="373"/>
      <c r="E21" s="373"/>
      <c r="F21" s="373"/>
      <c r="G21" s="373"/>
      <c r="H21" s="374"/>
    </row>
    <row r="22" spans="1:8" ht="33" customHeight="1" thickBot="1" x14ac:dyDescent="0.3">
      <c r="A22" s="369" t="s">
        <v>258</v>
      </c>
      <c r="B22" s="370"/>
      <c r="C22" s="370"/>
      <c r="D22" s="370"/>
      <c r="E22" s="370"/>
      <c r="F22" s="370"/>
      <c r="G22" s="370"/>
      <c r="H22" s="371"/>
    </row>
    <row r="23" spans="1:8" ht="7.5" customHeight="1" thickBot="1" x14ac:dyDescent="0.3">
      <c r="A23" s="132"/>
      <c r="B23" s="132"/>
      <c r="C23" s="132"/>
      <c r="D23" s="132"/>
      <c r="E23" s="132"/>
      <c r="F23" s="132"/>
      <c r="G23" s="132"/>
      <c r="H23" s="132"/>
    </row>
    <row r="24" spans="1:8" ht="33" customHeight="1" x14ac:dyDescent="0.25">
      <c r="A24" s="372" t="s">
        <v>257</v>
      </c>
      <c r="B24" s="373"/>
      <c r="C24" s="373"/>
      <c r="D24" s="373"/>
      <c r="E24" s="373"/>
      <c r="F24" s="373"/>
      <c r="G24" s="373"/>
      <c r="H24" s="374"/>
    </row>
    <row r="25" spans="1:8" ht="33" customHeight="1" thickBot="1" x14ac:dyDescent="0.3">
      <c r="A25" s="369" t="s">
        <v>258</v>
      </c>
      <c r="B25" s="370"/>
      <c r="C25" s="370"/>
      <c r="D25" s="370"/>
      <c r="E25" s="370"/>
      <c r="F25" s="370"/>
      <c r="G25" s="370"/>
      <c r="H25" s="371"/>
    </row>
    <row r="26" spans="1:8" ht="7.5" customHeight="1" thickBot="1" x14ac:dyDescent="0.3">
      <c r="A26" s="132"/>
      <c r="B26" s="132"/>
      <c r="C26" s="132"/>
      <c r="D26" s="132"/>
      <c r="E26" s="132"/>
      <c r="F26" s="132"/>
      <c r="G26" s="132"/>
      <c r="H26" s="132"/>
    </row>
    <row r="27" spans="1:8" ht="33" customHeight="1" x14ac:dyDescent="0.25">
      <c r="A27" s="372" t="s">
        <v>257</v>
      </c>
      <c r="B27" s="373"/>
      <c r="C27" s="373"/>
      <c r="D27" s="373"/>
      <c r="E27" s="373"/>
      <c r="F27" s="373"/>
      <c r="G27" s="373"/>
      <c r="H27" s="374"/>
    </row>
    <row r="28" spans="1:8" ht="33" customHeight="1" thickBot="1" x14ac:dyDescent="0.3">
      <c r="A28" s="369" t="s">
        <v>258</v>
      </c>
      <c r="B28" s="370"/>
      <c r="C28" s="370"/>
      <c r="D28" s="370"/>
      <c r="E28" s="370"/>
      <c r="F28" s="370"/>
      <c r="G28" s="370"/>
      <c r="H28" s="371"/>
    </row>
  </sheetData>
  <mergeCells count="39">
    <mergeCell ref="A25:H25"/>
    <mergeCell ref="A27:H27"/>
    <mergeCell ref="A28:H28"/>
    <mergeCell ref="A1:B1"/>
    <mergeCell ref="D1:G1"/>
    <mergeCell ref="F17:G17"/>
    <mergeCell ref="F18:H18"/>
    <mergeCell ref="A20:C20"/>
    <mergeCell ref="A21:H21"/>
    <mergeCell ref="A22:H22"/>
    <mergeCell ref="A24:H24"/>
    <mergeCell ref="C14:D14"/>
    <mergeCell ref="F14:G14"/>
    <mergeCell ref="C15:D15"/>
    <mergeCell ref="F15:G15"/>
    <mergeCell ref="C16:D16"/>
    <mergeCell ref="C9:D9"/>
    <mergeCell ref="F9:G9"/>
    <mergeCell ref="C10:D10"/>
    <mergeCell ref="F10:G10"/>
    <mergeCell ref="F16:G16"/>
    <mergeCell ref="C11:D11"/>
    <mergeCell ref="F11:G11"/>
    <mergeCell ref="C12:D12"/>
    <mergeCell ref="F12:G12"/>
    <mergeCell ref="C13:D13"/>
    <mergeCell ref="F13:G13"/>
    <mergeCell ref="C6:D6"/>
    <mergeCell ref="F6:G6"/>
    <mergeCell ref="C7:D7"/>
    <mergeCell ref="F7:G7"/>
    <mergeCell ref="C8:D8"/>
    <mergeCell ref="F8:G8"/>
    <mergeCell ref="A2:H2"/>
    <mergeCell ref="A3:F3"/>
    <mergeCell ref="B4:D4"/>
    <mergeCell ref="F4:G4"/>
    <mergeCell ref="C5:D5"/>
    <mergeCell ref="F5:G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0"/>
  <dimension ref="A1:W64"/>
  <sheetViews>
    <sheetView topLeftCell="A4" workbookViewId="0">
      <selection activeCell="O44" sqref="O44"/>
    </sheetView>
  </sheetViews>
  <sheetFormatPr defaultColWidth="8.85546875" defaultRowHeight="12.75" x14ac:dyDescent="0.2"/>
  <cols>
    <col min="1" max="1" width="4.7109375" style="10" customWidth="1"/>
    <col min="2" max="2" width="4.42578125" style="11" customWidth="1"/>
    <col min="3" max="3" width="3.28515625" style="10" customWidth="1"/>
    <col min="4" max="4" width="2.7109375" style="10" customWidth="1"/>
    <col min="5" max="5" width="5.42578125" style="10" customWidth="1"/>
    <col min="6" max="6" width="2.28515625" style="10" customWidth="1"/>
    <col min="7" max="7" width="7.7109375" style="10" customWidth="1"/>
    <col min="8" max="8" width="2.7109375" style="10" customWidth="1"/>
    <col min="9" max="9" width="4.7109375" style="10" customWidth="1"/>
    <col min="10" max="10" width="4.42578125" style="11" customWidth="1"/>
    <col min="11" max="11" width="3.28515625" style="10" customWidth="1"/>
    <col min="12" max="12" width="2.7109375" style="10" customWidth="1"/>
    <col min="13" max="13" width="5.42578125" style="10" customWidth="1"/>
    <col min="14" max="14" width="2.28515625" style="10" customWidth="1"/>
    <col min="15" max="15" width="7.7109375" style="10" customWidth="1"/>
    <col min="16" max="16" width="3" style="10" customWidth="1"/>
    <col min="17" max="17" width="4.7109375" style="10" customWidth="1"/>
    <col min="18" max="18" width="4.42578125" style="11" customWidth="1"/>
    <col min="19" max="19" width="3.28515625" style="10" customWidth="1"/>
    <col min="20" max="20" width="2.7109375" style="10" customWidth="1"/>
    <col min="21" max="21" width="5.42578125" style="10" customWidth="1"/>
    <col min="22" max="22" width="2.28515625" style="10" customWidth="1"/>
    <col min="23" max="23" width="7.7109375" style="10" customWidth="1"/>
    <col min="24" max="16384" width="8.85546875" style="10"/>
  </cols>
  <sheetData>
    <row r="1" spans="1:23" ht="11.45" customHeight="1" x14ac:dyDescent="0.2"/>
    <row r="2" spans="1:23" ht="14.25" customHeight="1" x14ac:dyDescent="0.2">
      <c r="A2" s="102" t="s">
        <v>18</v>
      </c>
      <c r="B2" s="103" t="s">
        <v>20</v>
      </c>
      <c r="C2" s="103">
        <f>Teams!F1</f>
        <v>7</v>
      </c>
      <c r="D2" s="393">
        <f>Teams!G1</f>
        <v>45031</v>
      </c>
      <c r="E2" s="393"/>
      <c r="F2" s="104"/>
      <c r="G2" s="105" t="s">
        <v>19</v>
      </c>
      <c r="I2" s="102" t="s">
        <v>18</v>
      </c>
      <c r="J2" s="103" t="s">
        <v>20</v>
      </c>
      <c r="K2" s="103">
        <f>Teams!F1</f>
        <v>7</v>
      </c>
      <c r="L2" s="393">
        <f>Teams!G1</f>
        <v>45031</v>
      </c>
      <c r="M2" s="393"/>
      <c r="N2" s="104"/>
      <c r="O2" s="105" t="s">
        <v>19</v>
      </c>
      <c r="Q2" s="102" t="s">
        <v>18</v>
      </c>
      <c r="R2" s="103" t="s">
        <v>20</v>
      </c>
      <c r="S2" s="103">
        <f>Teams!F1</f>
        <v>7</v>
      </c>
      <c r="T2" s="393">
        <f>Teams!G1</f>
        <v>45031</v>
      </c>
      <c r="U2" s="393"/>
      <c r="V2" s="104"/>
      <c r="W2" s="105" t="s">
        <v>19</v>
      </c>
    </row>
    <row r="3" spans="1:23" ht="14.25" customHeight="1" x14ac:dyDescent="0.2">
      <c r="A3" s="106" t="s">
        <v>14</v>
      </c>
      <c r="B3" s="394" t="str">
        <f>Teams!D7</f>
        <v>CABRAMATTA</v>
      </c>
      <c r="C3" s="394"/>
      <c r="D3" s="394"/>
      <c r="E3" s="394"/>
      <c r="F3" s="106"/>
      <c r="G3" s="109"/>
      <c r="I3" s="106" t="s">
        <v>14</v>
      </c>
      <c r="J3" s="394" t="str">
        <f>Teams!D7</f>
        <v>CABRAMATTA</v>
      </c>
      <c r="K3" s="394"/>
      <c r="L3" s="394"/>
      <c r="M3" s="394"/>
      <c r="N3" s="106"/>
      <c r="O3" s="109"/>
      <c r="Q3" s="106" t="s">
        <v>14</v>
      </c>
      <c r="R3" s="394" t="str">
        <f>Teams!D7</f>
        <v>CABRAMATTA</v>
      </c>
      <c r="S3" s="394"/>
      <c r="T3" s="394"/>
      <c r="U3" s="394"/>
      <c r="V3" s="106"/>
      <c r="W3" s="109"/>
    </row>
    <row r="4" spans="1:23" ht="14.25" customHeight="1" x14ac:dyDescent="0.2">
      <c r="G4" s="110"/>
      <c r="O4" s="110"/>
      <c r="W4" s="110"/>
    </row>
    <row r="5" spans="1:23" ht="5.45" customHeight="1" x14ac:dyDescent="0.2"/>
    <row r="6" spans="1:23" ht="14.25" customHeight="1" x14ac:dyDescent="0.2">
      <c r="A6" s="107" t="str">
        <f>Teams!A8</f>
        <v>JACK</v>
      </c>
      <c r="B6" s="397" t="str">
        <f>Teams!B8</f>
        <v>MCSHANE</v>
      </c>
      <c r="C6" s="397"/>
      <c r="D6" s="398"/>
      <c r="E6" s="111" t="s">
        <v>1</v>
      </c>
      <c r="F6" s="65"/>
      <c r="G6" s="66"/>
      <c r="I6" s="107" t="str">
        <f>Teams!A9</f>
        <v>GARETH</v>
      </c>
      <c r="J6" s="397" t="str">
        <f>Teams!B9</f>
        <v>LEWIS</v>
      </c>
      <c r="K6" s="397"/>
      <c r="L6" s="398"/>
      <c r="M6" s="111" t="s">
        <v>1</v>
      </c>
      <c r="N6" s="65"/>
      <c r="O6" s="66"/>
      <c r="Q6" s="107" t="str">
        <f>Teams!A10</f>
        <v>HEATH</v>
      </c>
      <c r="R6" s="397" t="str">
        <f>Teams!B10</f>
        <v>LEWIS</v>
      </c>
      <c r="S6" s="397"/>
      <c r="T6" s="398"/>
      <c r="U6" s="111" t="s">
        <v>1</v>
      </c>
      <c r="V6" s="65"/>
      <c r="W6" s="66"/>
    </row>
    <row r="7" spans="1:23" ht="14.25" customHeight="1" x14ac:dyDescent="0.2">
      <c r="A7" s="108" t="str">
        <f>Teams!D8</f>
        <v>EDY</v>
      </c>
      <c r="B7" s="395" t="str">
        <f>Teams!E8</f>
        <v>WILLIAMS</v>
      </c>
      <c r="C7" s="395"/>
      <c r="D7" s="396"/>
      <c r="E7" s="11" t="s">
        <v>4</v>
      </c>
      <c r="F7" s="67"/>
      <c r="G7" s="68"/>
      <c r="I7" s="108" t="str">
        <f>Teams!D9</f>
        <v>TONY</v>
      </c>
      <c r="J7" s="395" t="str">
        <f>Teams!E9</f>
        <v>WOOD</v>
      </c>
      <c r="K7" s="395"/>
      <c r="L7" s="396"/>
      <c r="M7" s="11" t="s">
        <v>4</v>
      </c>
      <c r="N7" s="67"/>
      <c r="O7" s="68"/>
      <c r="Q7" s="108" t="str">
        <f>Teams!D10</f>
        <v>JEREMY</v>
      </c>
      <c r="R7" s="395" t="str">
        <f>Teams!E10</f>
        <v>ROACH</v>
      </c>
      <c r="S7" s="395"/>
      <c r="T7" s="396"/>
      <c r="U7" s="11" t="s">
        <v>4</v>
      </c>
      <c r="V7" s="67"/>
      <c r="W7" s="68"/>
    </row>
    <row r="8" spans="1:23" ht="14.25" customHeight="1" x14ac:dyDescent="0.2">
      <c r="A8" s="108" t="str">
        <f>Teams!G8</f>
        <v>PETER</v>
      </c>
      <c r="B8" s="395" t="str">
        <f>Teams!H8</f>
        <v>HARRY</v>
      </c>
      <c r="C8" s="395"/>
      <c r="D8" s="396"/>
      <c r="E8" s="11" t="s">
        <v>3</v>
      </c>
      <c r="F8" s="67"/>
      <c r="G8" s="68"/>
      <c r="I8" s="108" t="str">
        <f>Teams!G9</f>
        <v>MICHAEL</v>
      </c>
      <c r="J8" s="395" t="str">
        <f>Teams!H9</f>
        <v>PHILLIPS</v>
      </c>
      <c r="K8" s="395"/>
      <c r="L8" s="396"/>
      <c r="M8" s="11" t="s">
        <v>3</v>
      </c>
      <c r="N8" s="67"/>
      <c r="O8" s="68"/>
      <c r="Q8" s="108" t="str">
        <f>Teams!G10</f>
        <v>MICHAEL</v>
      </c>
      <c r="R8" s="395" t="str">
        <f>Teams!H10</f>
        <v>CLARKE</v>
      </c>
      <c r="S8" s="395"/>
      <c r="T8" s="396"/>
      <c r="U8" s="11" t="s">
        <v>3</v>
      </c>
      <c r="V8" s="67"/>
      <c r="W8" s="68"/>
    </row>
    <row r="9" spans="1:23" ht="14.25" customHeight="1" x14ac:dyDescent="0.2">
      <c r="A9" s="108" t="str">
        <f>Teams!J8</f>
        <v>SHAWN</v>
      </c>
      <c r="B9" s="395" t="str">
        <f>Teams!K8</f>
        <v>THOMPSON</v>
      </c>
      <c r="C9" s="395"/>
      <c r="D9" s="396"/>
      <c r="E9" s="11" t="s">
        <v>4</v>
      </c>
      <c r="F9" s="67"/>
      <c r="G9" s="68"/>
      <c r="I9" s="108" t="str">
        <f>Teams!J9</f>
        <v>NATHAN</v>
      </c>
      <c r="J9" s="395" t="str">
        <f>Teams!K9</f>
        <v>BLACK</v>
      </c>
      <c r="K9" s="395"/>
      <c r="L9" s="396"/>
      <c r="M9" s="11" t="s">
        <v>4</v>
      </c>
      <c r="N9" s="67"/>
      <c r="O9" s="68"/>
      <c r="Q9" s="108" t="str">
        <f>Teams!J10</f>
        <v>KEVIN</v>
      </c>
      <c r="R9" s="395" t="str">
        <f>Teams!K10</f>
        <v>ANDERSON</v>
      </c>
      <c r="S9" s="395"/>
      <c r="T9" s="396"/>
      <c r="U9" s="11" t="s">
        <v>4</v>
      </c>
      <c r="V9" s="67"/>
      <c r="W9" s="68"/>
    </row>
    <row r="10" spans="1:23" ht="30" customHeight="1" x14ac:dyDescent="0.2"/>
    <row r="11" spans="1:23" ht="14.25" customHeight="1" x14ac:dyDescent="0.2">
      <c r="A11" s="102" t="s">
        <v>41</v>
      </c>
      <c r="B11" s="103" t="s">
        <v>20</v>
      </c>
      <c r="C11" s="103">
        <f>Teams!F1</f>
        <v>7</v>
      </c>
      <c r="D11" s="393">
        <f>Teams!G1</f>
        <v>45031</v>
      </c>
      <c r="E11" s="393"/>
      <c r="F11" s="104"/>
      <c r="G11" s="105" t="s">
        <v>19</v>
      </c>
      <c r="I11" s="102" t="s">
        <v>41</v>
      </c>
      <c r="J11" s="103" t="s">
        <v>20</v>
      </c>
      <c r="K11" s="103">
        <f>Teams!F1</f>
        <v>7</v>
      </c>
      <c r="L11" s="393">
        <f>Teams!G1</f>
        <v>45031</v>
      </c>
      <c r="M11" s="393"/>
      <c r="N11" s="104"/>
      <c r="O11" s="105" t="s">
        <v>19</v>
      </c>
      <c r="Q11" s="102" t="s">
        <v>41</v>
      </c>
      <c r="R11" s="103" t="s">
        <v>20</v>
      </c>
      <c r="S11" s="103">
        <f>Teams!F1</f>
        <v>7</v>
      </c>
      <c r="T11" s="393">
        <f>Teams!G1</f>
        <v>45031</v>
      </c>
      <c r="U11" s="393"/>
      <c r="V11" s="104"/>
      <c r="W11" s="105" t="s">
        <v>19</v>
      </c>
    </row>
    <row r="12" spans="1:23" ht="14.25" customHeight="1" x14ac:dyDescent="0.2">
      <c r="A12" s="106" t="s">
        <v>14</v>
      </c>
      <c r="B12" s="394" t="str">
        <f>Teams!D12</f>
        <v>TOONGABBIE</v>
      </c>
      <c r="C12" s="394"/>
      <c r="D12" s="394"/>
      <c r="E12" s="394"/>
      <c r="F12" s="106"/>
      <c r="G12" s="109"/>
      <c r="I12" s="106" t="s">
        <v>14</v>
      </c>
      <c r="J12" s="394" t="str">
        <f>Teams!D12</f>
        <v>TOONGABBIE</v>
      </c>
      <c r="K12" s="394"/>
      <c r="L12" s="394"/>
      <c r="M12" s="394"/>
      <c r="N12" s="106"/>
      <c r="O12" s="109"/>
      <c r="Q12" s="106" t="s">
        <v>14</v>
      </c>
      <c r="R12" s="394" t="str">
        <f>Teams!D12</f>
        <v>TOONGABBIE</v>
      </c>
      <c r="S12" s="394"/>
      <c r="T12" s="394"/>
      <c r="U12" s="394"/>
      <c r="V12" s="106"/>
      <c r="W12" s="109"/>
    </row>
    <row r="13" spans="1:23" ht="14.25" customHeight="1" x14ac:dyDescent="0.2">
      <c r="G13" s="110"/>
      <c r="O13" s="110"/>
      <c r="W13" s="110"/>
    </row>
    <row r="14" spans="1:23" ht="5.45" customHeight="1" x14ac:dyDescent="0.2"/>
    <row r="15" spans="1:23" ht="14.25" customHeight="1" x14ac:dyDescent="0.2">
      <c r="A15" s="107" t="str">
        <f>Teams!A13</f>
        <v>JAN</v>
      </c>
      <c r="B15" s="397" t="str">
        <f>Teams!B13</f>
        <v>ANLEZARK</v>
      </c>
      <c r="C15" s="397"/>
      <c r="D15" s="398"/>
      <c r="E15" s="111" t="s">
        <v>1</v>
      </c>
      <c r="F15" s="65"/>
      <c r="G15" s="133"/>
      <c r="I15" s="107" t="str">
        <f>Teams!A14</f>
        <v xml:space="preserve">RAY </v>
      </c>
      <c r="J15" s="397" t="str">
        <f>Teams!B14</f>
        <v>THOMSON</v>
      </c>
      <c r="K15" s="397"/>
      <c r="L15" s="398"/>
      <c r="M15" s="111" t="s">
        <v>1</v>
      </c>
      <c r="N15" s="65"/>
      <c r="O15" s="66"/>
      <c r="Q15" s="107" t="str">
        <f>Teams!A15</f>
        <v>JOE</v>
      </c>
      <c r="R15" s="397" t="str">
        <f>Teams!B15</f>
        <v>IVANIC</v>
      </c>
      <c r="S15" s="397"/>
      <c r="T15" s="398"/>
      <c r="U15" s="111" t="s">
        <v>1</v>
      </c>
      <c r="V15" s="65"/>
      <c r="W15" s="66"/>
    </row>
    <row r="16" spans="1:23" ht="14.25" customHeight="1" x14ac:dyDescent="0.2">
      <c r="A16" s="108" t="str">
        <f>Teams!D13</f>
        <v>DION</v>
      </c>
      <c r="B16" s="395" t="str">
        <f>Teams!E13</f>
        <v>BROWN</v>
      </c>
      <c r="C16" s="395"/>
      <c r="D16" s="396"/>
      <c r="E16" s="11" t="s">
        <v>4</v>
      </c>
      <c r="F16" s="67"/>
      <c r="G16" s="68"/>
      <c r="I16" s="108" t="str">
        <f>Teams!D14</f>
        <v>KERRY</v>
      </c>
      <c r="J16" s="395" t="str">
        <f>Teams!E14</f>
        <v>FARRELL</v>
      </c>
      <c r="K16" s="395"/>
      <c r="L16" s="396"/>
      <c r="M16" s="11" t="s">
        <v>4</v>
      </c>
      <c r="N16" s="67"/>
      <c r="O16" s="68"/>
      <c r="Q16" s="108" t="str">
        <f>Teams!D15</f>
        <v>COL</v>
      </c>
      <c r="R16" s="395" t="str">
        <f>Teams!E15</f>
        <v>WILSON</v>
      </c>
      <c r="S16" s="395"/>
      <c r="T16" s="396"/>
      <c r="U16" s="11" t="s">
        <v>4</v>
      </c>
      <c r="V16" s="67"/>
      <c r="W16" s="134"/>
    </row>
    <row r="17" spans="1:23" ht="14.25" customHeight="1" x14ac:dyDescent="0.2">
      <c r="A17" s="108" t="str">
        <f>Teams!G13</f>
        <v>JOHN</v>
      </c>
      <c r="B17" s="395" t="str">
        <f>Teams!H13</f>
        <v>GLENNIE</v>
      </c>
      <c r="C17" s="395"/>
      <c r="D17" s="396"/>
      <c r="E17" s="11" t="s">
        <v>3</v>
      </c>
      <c r="F17" s="67"/>
      <c r="G17" s="68"/>
      <c r="I17" s="108" t="str">
        <f>Teams!G14</f>
        <v xml:space="preserve">GARY </v>
      </c>
      <c r="J17" s="395" t="str">
        <f>Teams!H14</f>
        <v>REYNOLDS</v>
      </c>
      <c r="K17" s="395"/>
      <c r="L17" s="396"/>
      <c r="M17" s="11" t="s">
        <v>3</v>
      </c>
      <c r="N17" s="67"/>
      <c r="O17" s="68"/>
      <c r="Q17" s="108" t="str">
        <f>Teams!G15</f>
        <v>SCOTT</v>
      </c>
      <c r="R17" s="395" t="str">
        <f>Teams!H15</f>
        <v>FOSTER</v>
      </c>
      <c r="S17" s="395"/>
      <c r="T17" s="396"/>
      <c r="U17" s="11" t="s">
        <v>3</v>
      </c>
      <c r="V17" s="67"/>
      <c r="W17" s="68"/>
    </row>
    <row r="18" spans="1:23" ht="14.25" customHeight="1" x14ac:dyDescent="0.2">
      <c r="A18" s="108" t="str">
        <f>Teams!J13</f>
        <v>ANDREW</v>
      </c>
      <c r="B18" s="395" t="str">
        <f>Teams!K13</f>
        <v>LAWRENCE</v>
      </c>
      <c r="C18" s="395"/>
      <c r="D18" s="396"/>
      <c r="E18" s="11" t="s">
        <v>4</v>
      </c>
      <c r="F18" s="67"/>
      <c r="G18" s="68"/>
      <c r="I18" s="108" t="str">
        <f>Teams!J14</f>
        <v>JAMIE</v>
      </c>
      <c r="J18" s="395" t="str">
        <f>Teams!K14</f>
        <v>PHILLIPS</v>
      </c>
      <c r="K18" s="395"/>
      <c r="L18" s="396"/>
      <c r="M18" s="11" t="s">
        <v>4</v>
      </c>
      <c r="N18" s="67"/>
      <c r="O18" s="68"/>
      <c r="Q18" s="108" t="str">
        <f>Teams!J15</f>
        <v>ADONI</v>
      </c>
      <c r="R18" s="395" t="str">
        <f>Teams!K15</f>
        <v>RAIROA</v>
      </c>
      <c r="S18" s="395"/>
      <c r="T18" s="396"/>
      <c r="U18" s="11" t="s">
        <v>4</v>
      </c>
      <c r="V18" s="67"/>
      <c r="W18" s="134"/>
    </row>
    <row r="19" spans="1:23" ht="29.45" customHeight="1" x14ac:dyDescent="0.2"/>
    <row r="20" spans="1:23" ht="14.25" customHeight="1" x14ac:dyDescent="0.2">
      <c r="A20" s="102" t="s">
        <v>21</v>
      </c>
      <c r="B20" s="103" t="s">
        <v>20</v>
      </c>
      <c r="C20" s="103">
        <f>Teams!F1</f>
        <v>7</v>
      </c>
      <c r="D20" s="393">
        <f>Teams!G1</f>
        <v>45031</v>
      </c>
      <c r="E20" s="393"/>
      <c r="F20" s="104"/>
      <c r="G20" s="105" t="s">
        <v>19</v>
      </c>
      <c r="I20" s="102" t="s">
        <v>21</v>
      </c>
      <c r="J20" s="103" t="s">
        <v>20</v>
      </c>
      <c r="K20" s="103">
        <f>Teams!F1</f>
        <v>7</v>
      </c>
      <c r="L20" s="393">
        <f>Teams!G1</f>
        <v>45031</v>
      </c>
      <c r="M20" s="393"/>
      <c r="N20" s="104"/>
      <c r="O20" s="105" t="s">
        <v>19</v>
      </c>
      <c r="Q20" s="102" t="s">
        <v>21</v>
      </c>
      <c r="R20" s="103" t="s">
        <v>20</v>
      </c>
      <c r="S20" s="103">
        <f>Teams!F1</f>
        <v>7</v>
      </c>
      <c r="T20" s="393">
        <f>Teams!G1</f>
        <v>45031</v>
      </c>
      <c r="U20" s="393"/>
      <c r="V20" s="104"/>
      <c r="W20" s="105" t="s">
        <v>19</v>
      </c>
    </row>
    <row r="21" spans="1:23" ht="14.25" customHeight="1" x14ac:dyDescent="0.2">
      <c r="A21" s="106" t="s">
        <v>14</v>
      </c>
      <c r="B21" s="394" t="str">
        <f>Teams!D17</f>
        <v>CASTLE HILL</v>
      </c>
      <c r="C21" s="394"/>
      <c r="D21" s="394"/>
      <c r="E21" s="394"/>
      <c r="F21" s="106"/>
      <c r="G21" s="109"/>
      <c r="I21" s="106" t="s">
        <v>14</v>
      </c>
      <c r="J21" s="394" t="str">
        <f>Teams!D17</f>
        <v>CASTLE HILL</v>
      </c>
      <c r="K21" s="394"/>
      <c r="L21" s="394"/>
      <c r="M21" s="394"/>
      <c r="N21" s="106"/>
      <c r="O21" s="109"/>
      <c r="Q21" s="106" t="s">
        <v>14</v>
      </c>
      <c r="R21" s="394" t="str">
        <f>Teams!D17</f>
        <v>CASTLE HILL</v>
      </c>
      <c r="S21" s="394"/>
      <c r="T21" s="394"/>
      <c r="U21" s="394"/>
      <c r="V21" s="106"/>
      <c r="W21" s="109"/>
    </row>
    <row r="22" spans="1:23" ht="14.25" customHeight="1" x14ac:dyDescent="0.2">
      <c r="G22" s="110"/>
      <c r="O22" s="110"/>
      <c r="W22" s="110"/>
    </row>
    <row r="23" spans="1:23" ht="5.45" customHeight="1" x14ac:dyDescent="0.2"/>
    <row r="24" spans="1:23" ht="14.25" customHeight="1" x14ac:dyDescent="0.2">
      <c r="A24" s="107" t="str">
        <f>Teams!A18</f>
        <v>GERRY</v>
      </c>
      <c r="B24" s="397" t="str">
        <f>Teams!B18</f>
        <v>MIECHELS</v>
      </c>
      <c r="C24" s="397"/>
      <c r="D24" s="398"/>
      <c r="E24" s="111" t="s">
        <v>1</v>
      </c>
      <c r="F24" s="65"/>
      <c r="G24" s="66"/>
      <c r="I24" s="107" t="str">
        <f>Teams!A19</f>
        <v>MANNY</v>
      </c>
      <c r="J24" s="397" t="str">
        <f>Teams!B19</f>
        <v>ATTARD</v>
      </c>
      <c r="K24" s="397"/>
      <c r="L24" s="398"/>
      <c r="M24" s="111" t="s">
        <v>1</v>
      </c>
      <c r="N24" s="65"/>
      <c r="O24" s="66"/>
      <c r="Q24" s="107" t="str">
        <f>Teams!A20</f>
        <v xml:space="preserve">CHERYL </v>
      </c>
      <c r="R24" s="397" t="str">
        <f>Teams!B20</f>
        <v>GILLARD</v>
      </c>
      <c r="S24" s="397"/>
      <c r="T24" s="398"/>
      <c r="U24" s="111" t="s">
        <v>1</v>
      </c>
      <c r="V24" s="65"/>
      <c r="W24" s="66"/>
    </row>
    <row r="25" spans="1:23" ht="14.25" customHeight="1" x14ac:dyDescent="0.2">
      <c r="A25" s="108" t="str">
        <f>Teams!D18</f>
        <v>GRAHAM</v>
      </c>
      <c r="B25" s="395" t="str">
        <f>Teams!E18</f>
        <v>COUCHMAN</v>
      </c>
      <c r="C25" s="395"/>
      <c r="D25" s="396"/>
      <c r="E25" s="11" t="s">
        <v>4</v>
      </c>
      <c r="F25" s="67"/>
      <c r="G25" s="68"/>
      <c r="I25" s="108" t="str">
        <f>Teams!D19</f>
        <v>VIKKI</v>
      </c>
      <c r="J25" s="395" t="str">
        <f>Teams!E19</f>
        <v>WILSON</v>
      </c>
      <c r="K25" s="395"/>
      <c r="L25" s="396"/>
      <c r="M25" s="11" t="s">
        <v>4</v>
      </c>
      <c r="N25" s="67"/>
      <c r="O25" s="68"/>
      <c r="Q25" s="108" t="str">
        <f>Teams!D20</f>
        <v>MANNY</v>
      </c>
      <c r="R25" s="395" t="str">
        <f>Teams!E20</f>
        <v>GALEA</v>
      </c>
      <c r="S25" s="395"/>
      <c r="T25" s="396"/>
      <c r="U25" s="11" t="s">
        <v>4</v>
      </c>
      <c r="V25" s="67"/>
      <c r="W25" s="68"/>
    </row>
    <row r="26" spans="1:23" ht="14.25" customHeight="1" x14ac:dyDescent="0.2">
      <c r="A26" s="108" t="str">
        <f>Teams!G18</f>
        <v>SAY LEE</v>
      </c>
      <c r="B26" s="395" t="str">
        <f>Teams!H18</f>
        <v>JONES</v>
      </c>
      <c r="C26" s="395"/>
      <c r="D26" s="396"/>
      <c r="E26" s="11" t="s">
        <v>3</v>
      </c>
      <c r="F26" s="67"/>
      <c r="G26" s="68"/>
      <c r="I26" s="108" t="str">
        <f>Teams!G19</f>
        <v>MARK</v>
      </c>
      <c r="J26" s="395" t="str">
        <f>Teams!H19</f>
        <v>BEATON</v>
      </c>
      <c r="K26" s="395"/>
      <c r="L26" s="396"/>
      <c r="M26" s="11" t="s">
        <v>3</v>
      </c>
      <c r="N26" s="67"/>
      <c r="O26" s="68"/>
      <c r="Q26" s="108" t="str">
        <f>Teams!G20</f>
        <v>JENNY</v>
      </c>
      <c r="R26" s="395" t="str">
        <f>Teams!H20</f>
        <v>CLARK</v>
      </c>
      <c r="S26" s="395"/>
      <c r="T26" s="396"/>
      <c r="U26" s="11" t="s">
        <v>3</v>
      </c>
      <c r="V26" s="67"/>
      <c r="W26" s="68"/>
    </row>
    <row r="27" spans="1:23" ht="14.25" customHeight="1" x14ac:dyDescent="0.2">
      <c r="A27" s="108" t="str">
        <f>Teams!J18</f>
        <v>GIANNI</v>
      </c>
      <c r="B27" s="395" t="str">
        <f>Teams!K18</f>
        <v>DI PIZIO</v>
      </c>
      <c r="C27" s="395"/>
      <c r="D27" s="396"/>
      <c r="E27" s="11" t="s">
        <v>4</v>
      </c>
      <c r="F27" s="67"/>
      <c r="G27" s="68"/>
      <c r="I27" s="108" t="str">
        <f>Teams!J19</f>
        <v>MORRIS</v>
      </c>
      <c r="J27" s="395" t="str">
        <f>Teams!K19</f>
        <v>LUCKWELL</v>
      </c>
      <c r="K27" s="395"/>
      <c r="L27" s="396"/>
      <c r="M27" s="11" t="s">
        <v>4</v>
      </c>
      <c r="N27" s="67"/>
      <c r="O27" s="68"/>
      <c r="Q27" s="108" t="str">
        <f>Teams!J20</f>
        <v>TONY</v>
      </c>
      <c r="R27" s="395" t="str">
        <f>Teams!K20</f>
        <v>CLARK</v>
      </c>
      <c r="S27" s="395"/>
      <c r="T27" s="396"/>
      <c r="U27" s="11" t="s">
        <v>4</v>
      </c>
      <c r="V27" s="67"/>
      <c r="W27" s="68"/>
    </row>
    <row r="28" spans="1:23" ht="29.45" customHeight="1" x14ac:dyDescent="0.2"/>
    <row r="29" spans="1:23" ht="14.25" customHeight="1" x14ac:dyDescent="0.2">
      <c r="A29" s="102" t="s">
        <v>47</v>
      </c>
      <c r="B29" s="103" t="s">
        <v>20</v>
      </c>
      <c r="C29" s="103">
        <f>Teams!F1</f>
        <v>7</v>
      </c>
      <c r="D29" s="393">
        <f>Teams!G1</f>
        <v>45031</v>
      </c>
      <c r="E29" s="393"/>
      <c r="F29" s="104"/>
      <c r="G29" s="105" t="s">
        <v>19</v>
      </c>
      <c r="I29" s="102" t="s">
        <v>47</v>
      </c>
      <c r="J29" s="103" t="s">
        <v>20</v>
      </c>
      <c r="K29" s="103">
        <f>Teams!F1</f>
        <v>7</v>
      </c>
      <c r="L29" s="393">
        <f>Teams!G1</f>
        <v>45031</v>
      </c>
      <c r="M29" s="393"/>
      <c r="N29" s="104"/>
      <c r="O29" s="105" t="s">
        <v>19</v>
      </c>
      <c r="Q29" s="102" t="s">
        <v>47</v>
      </c>
      <c r="R29" s="103" t="s">
        <v>20</v>
      </c>
      <c r="S29" s="103">
        <f>Teams!F1</f>
        <v>7</v>
      </c>
      <c r="T29" s="393">
        <f>Teams!G1</f>
        <v>45031</v>
      </c>
      <c r="U29" s="393"/>
      <c r="V29" s="104"/>
      <c r="W29" s="105" t="s">
        <v>19</v>
      </c>
    </row>
    <row r="30" spans="1:23" ht="14.25" customHeight="1" x14ac:dyDescent="0.2">
      <c r="A30" s="106" t="s">
        <v>14</v>
      </c>
      <c r="B30" s="394" t="str">
        <f>Teams!D22</f>
        <v>PUTNEY TENNYSON</v>
      </c>
      <c r="C30" s="394"/>
      <c r="D30" s="394"/>
      <c r="E30" s="394"/>
      <c r="F30" s="106"/>
      <c r="G30" s="109"/>
      <c r="I30" s="106" t="s">
        <v>14</v>
      </c>
      <c r="J30" s="394" t="str">
        <f>Teams!D22</f>
        <v>PUTNEY TENNYSON</v>
      </c>
      <c r="K30" s="394"/>
      <c r="L30" s="394"/>
      <c r="M30" s="394"/>
      <c r="N30" s="106"/>
      <c r="O30" s="109"/>
      <c r="Q30" s="106" t="s">
        <v>14</v>
      </c>
      <c r="R30" s="394" t="str">
        <f>Teams!D22</f>
        <v>PUTNEY TENNYSON</v>
      </c>
      <c r="S30" s="394"/>
      <c r="T30" s="394"/>
      <c r="U30" s="394"/>
      <c r="V30" s="106"/>
      <c r="W30" s="109"/>
    </row>
    <row r="31" spans="1:23" ht="14.25" customHeight="1" x14ac:dyDescent="0.2">
      <c r="G31" s="110"/>
      <c r="O31" s="110"/>
      <c r="W31" s="110"/>
    </row>
    <row r="32" spans="1:23" ht="5.45" customHeight="1" x14ac:dyDescent="0.2"/>
    <row r="33" spans="1:23" ht="14.25" customHeight="1" x14ac:dyDescent="0.2">
      <c r="A33" s="107" t="str">
        <f>Teams!A23</f>
        <v>MAUREEN</v>
      </c>
      <c r="B33" s="397" t="str">
        <f>Teams!B23</f>
        <v>RANDELL</v>
      </c>
      <c r="C33" s="397"/>
      <c r="D33" s="398"/>
      <c r="E33" s="111" t="s">
        <v>1</v>
      </c>
      <c r="F33" s="65"/>
      <c r="G33" s="66"/>
      <c r="I33" s="107" t="str">
        <f>Teams!A24</f>
        <v>PINO</v>
      </c>
      <c r="J33" s="397" t="str">
        <f>Teams!B24</f>
        <v>RONCONE</v>
      </c>
      <c r="K33" s="397"/>
      <c r="L33" s="398"/>
      <c r="M33" s="111" t="s">
        <v>1</v>
      </c>
      <c r="N33" s="65"/>
      <c r="O33" s="66"/>
      <c r="Q33" s="107" t="str">
        <f>Teams!A25</f>
        <v>TRACEY</v>
      </c>
      <c r="R33" s="397" t="str">
        <f>Teams!B25</f>
        <v>WILLIAMS</v>
      </c>
      <c r="S33" s="397"/>
      <c r="T33" s="398"/>
      <c r="U33" s="111" t="s">
        <v>1</v>
      </c>
      <c r="V33" s="65"/>
      <c r="W33" s="66"/>
    </row>
    <row r="34" spans="1:23" ht="14.25" customHeight="1" x14ac:dyDescent="0.2">
      <c r="A34" s="108" t="str">
        <f>Teams!D23</f>
        <v>ROBYN</v>
      </c>
      <c r="B34" s="395" t="str">
        <f>Teams!E23</f>
        <v>SMITH</v>
      </c>
      <c r="C34" s="395"/>
      <c r="D34" s="396"/>
      <c r="E34" s="11" t="s">
        <v>4</v>
      </c>
      <c r="F34" s="67"/>
      <c r="G34" s="68"/>
      <c r="I34" s="108" t="str">
        <f>Teams!D24</f>
        <v>PETER</v>
      </c>
      <c r="J34" s="395" t="str">
        <f>Teams!E24</f>
        <v>TOFFOLON</v>
      </c>
      <c r="K34" s="395"/>
      <c r="L34" s="396"/>
      <c r="M34" s="11" t="s">
        <v>4</v>
      </c>
      <c r="N34" s="67"/>
      <c r="O34" s="68"/>
      <c r="Q34" s="108" t="str">
        <f>Teams!D25</f>
        <v>IAN</v>
      </c>
      <c r="R34" s="395" t="str">
        <f>Teams!E25</f>
        <v>ROTHERY</v>
      </c>
      <c r="S34" s="395"/>
      <c r="T34" s="396"/>
      <c r="U34" s="11" t="s">
        <v>4</v>
      </c>
      <c r="V34" s="67"/>
      <c r="W34" s="68"/>
    </row>
    <row r="35" spans="1:23" ht="14.25" customHeight="1" x14ac:dyDescent="0.2">
      <c r="A35" s="108" t="str">
        <f>Teams!G23</f>
        <v>TOM</v>
      </c>
      <c r="B35" s="395" t="str">
        <f>Teams!H23</f>
        <v>CHOY</v>
      </c>
      <c r="C35" s="395"/>
      <c r="D35" s="396"/>
      <c r="E35" s="11" t="s">
        <v>3</v>
      </c>
      <c r="F35" s="67"/>
      <c r="G35" s="68"/>
      <c r="I35" s="108" t="str">
        <f>Teams!G24</f>
        <v xml:space="preserve">GARY </v>
      </c>
      <c r="J35" s="395" t="str">
        <f>Teams!H24</f>
        <v>TIDYMAN</v>
      </c>
      <c r="K35" s="395"/>
      <c r="L35" s="396"/>
      <c r="M35" s="11" t="s">
        <v>3</v>
      </c>
      <c r="N35" s="67"/>
      <c r="O35" s="68"/>
      <c r="Q35" s="108" t="str">
        <f>Teams!G25</f>
        <v>PETER</v>
      </c>
      <c r="R35" s="395" t="str">
        <f>Teams!H25</f>
        <v>BUNGATE</v>
      </c>
      <c r="S35" s="395"/>
      <c r="T35" s="396"/>
      <c r="U35" s="11" t="s">
        <v>3</v>
      </c>
      <c r="V35" s="67"/>
      <c r="W35" s="68"/>
    </row>
    <row r="36" spans="1:23" ht="14.25" customHeight="1" x14ac:dyDescent="0.2">
      <c r="A36" s="108" t="str">
        <f>Teams!J23</f>
        <v>PAUL</v>
      </c>
      <c r="B36" s="395" t="str">
        <f>Teams!K23</f>
        <v>REDOLFI</v>
      </c>
      <c r="C36" s="395"/>
      <c r="D36" s="396"/>
      <c r="E36" s="11" t="s">
        <v>4</v>
      </c>
      <c r="F36" s="67"/>
      <c r="G36" s="68"/>
      <c r="I36" s="108" t="str">
        <f>Teams!J24</f>
        <v>GUNTER</v>
      </c>
      <c r="J36" s="395" t="str">
        <f>Teams!K24</f>
        <v>SCHMIDT</v>
      </c>
      <c r="K36" s="395"/>
      <c r="L36" s="396"/>
      <c r="M36" s="11" t="s">
        <v>4</v>
      </c>
      <c r="N36" s="67"/>
      <c r="O36" s="68"/>
      <c r="Q36" s="108" t="str">
        <f>Teams!J25</f>
        <v>SHANE</v>
      </c>
      <c r="R36" s="395" t="str">
        <f>Teams!K25</f>
        <v>BRYDON</v>
      </c>
      <c r="S36" s="395"/>
      <c r="T36" s="396"/>
      <c r="U36" s="11" t="s">
        <v>4</v>
      </c>
      <c r="V36" s="67"/>
      <c r="W36" s="68"/>
    </row>
    <row r="37" spans="1:23" ht="28.9" customHeight="1" x14ac:dyDescent="0.2"/>
    <row r="38" spans="1:23" ht="14.25" customHeight="1" x14ac:dyDescent="0.2">
      <c r="A38" s="102" t="s">
        <v>50</v>
      </c>
      <c r="B38" s="103" t="s">
        <v>20</v>
      </c>
      <c r="C38" s="103">
        <f>Teams!F1</f>
        <v>7</v>
      </c>
      <c r="D38" s="393">
        <f>Teams!G1</f>
        <v>45031</v>
      </c>
      <c r="E38" s="393"/>
      <c r="F38" s="104"/>
      <c r="G38" s="105" t="s">
        <v>19</v>
      </c>
      <c r="I38" s="102" t="s">
        <v>50</v>
      </c>
      <c r="J38" s="103" t="s">
        <v>20</v>
      </c>
      <c r="K38" s="103">
        <f>Teams!F1</f>
        <v>7</v>
      </c>
      <c r="L38" s="393">
        <f>Teams!G1</f>
        <v>45031</v>
      </c>
      <c r="M38" s="393"/>
      <c r="N38" s="104"/>
      <c r="O38" s="105" t="s">
        <v>19</v>
      </c>
      <c r="Q38" s="102" t="s">
        <v>50</v>
      </c>
      <c r="R38" s="103" t="s">
        <v>20</v>
      </c>
      <c r="S38" s="103">
        <f>Teams!F1</f>
        <v>7</v>
      </c>
      <c r="T38" s="393">
        <f>Teams!G1</f>
        <v>45031</v>
      </c>
      <c r="U38" s="393"/>
      <c r="V38" s="104"/>
      <c r="W38" s="105" t="s">
        <v>19</v>
      </c>
    </row>
    <row r="39" spans="1:23" ht="14.25" customHeight="1" x14ac:dyDescent="0.2">
      <c r="A39" s="106" t="s">
        <v>14</v>
      </c>
      <c r="B39" s="394" t="str">
        <f>Teams!D27</f>
        <v>CASTLE HILL</v>
      </c>
      <c r="C39" s="394"/>
      <c r="D39" s="394"/>
      <c r="E39" s="394"/>
      <c r="F39" s="106"/>
      <c r="G39" s="109"/>
      <c r="I39" s="106" t="s">
        <v>14</v>
      </c>
      <c r="J39" s="394" t="str">
        <f>Teams!D27</f>
        <v>CASTLE HILL</v>
      </c>
      <c r="K39" s="394"/>
      <c r="L39" s="394"/>
      <c r="M39" s="394"/>
      <c r="N39" s="106"/>
      <c r="O39" s="109"/>
      <c r="Q39" s="106" t="s">
        <v>14</v>
      </c>
      <c r="R39" s="394" t="str">
        <f>Teams!D27</f>
        <v>CASTLE HILL</v>
      </c>
      <c r="S39" s="394"/>
      <c r="T39" s="394"/>
      <c r="U39" s="394"/>
      <c r="V39" s="106"/>
      <c r="W39" s="109"/>
    </row>
    <row r="40" spans="1:23" ht="14.25" customHeight="1" x14ac:dyDescent="0.2">
      <c r="G40" s="110"/>
      <c r="O40" s="110"/>
      <c r="W40" s="110"/>
    </row>
    <row r="41" spans="1:23" ht="5.45" customHeight="1" x14ac:dyDescent="0.2"/>
    <row r="42" spans="1:23" ht="14.25" customHeight="1" x14ac:dyDescent="0.2">
      <c r="A42" s="107" t="str">
        <f>Teams!A28</f>
        <v>UNA</v>
      </c>
      <c r="B42" s="397" t="str">
        <f>Teams!B28</f>
        <v>BELL</v>
      </c>
      <c r="C42" s="397"/>
      <c r="D42" s="398"/>
      <c r="E42" s="111" t="s">
        <v>1</v>
      </c>
      <c r="F42" s="65"/>
      <c r="G42" s="66"/>
      <c r="I42" s="107" t="str">
        <f>Teams!A29</f>
        <v>RAY</v>
      </c>
      <c r="J42" s="397" t="str">
        <f>Teams!B29</f>
        <v>TERTELI</v>
      </c>
      <c r="K42" s="397"/>
      <c r="L42" s="398"/>
      <c r="M42" s="111" t="s">
        <v>1</v>
      </c>
      <c r="N42" s="65"/>
      <c r="O42" s="66"/>
      <c r="Q42" s="107" t="str">
        <f>Teams!A30</f>
        <v>JACKIE</v>
      </c>
      <c r="R42" s="397" t="str">
        <f>Teams!B30</f>
        <v>CLARIDGE</v>
      </c>
      <c r="S42" s="397"/>
      <c r="T42" s="398"/>
      <c r="U42" s="111" t="s">
        <v>1</v>
      </c>
      <c r="V42" s="65"/>
      <c r="W42" s="66"/>
    </row>
    <row r="43" spans="1:23" ht="14.25" customHeight="1" x14ac:dyDescent="0.2">
      <c r="A43" s="108" t="str">
        <f>Teams!D28</f>
        <v>BRIAN</v>
      </c>
      <c r="B43" s="395" t="str">
        <f>Teams!E28</f>
        <v>SHERLOCK</v>
      </c>
      <c r="C43" s="395"/>
      <c r="D43" s="396"/>
      <c r="E43" s="11" t="s">
        <v>4</v>
      </c>
      <c r="F43" s="67"/>
      <c r="G43" s="68"/>
      <c r="I43" s="108" t="str">
        <f>Teams!D29</f>
        <v>BARB</v>
      </c>
      <c r="J43" s="395" t="str">
        <f>Teams!E29</f>
        <v>BUNGATE</v>
      </c>
      <c r="K43" s="395"/>
      <c r="L43" s="396"/>
      <c r="M43" s="11" t="s">
        <v>4</v>
      </c>
      <c r="N43" s="67"/>
      <c r="O43" s="68"/>
      <c r="Q43" s="108" t="str">
        <f>Teams!D30</f>
        <v>JOHN</v>
      </c>
      <c r="R43" s="395" t="str">
        <f>Teams!E30</f>
        <v>ATTARD</v>
      </c>
      <c r="S43" s="395"/>
      <c r="T43" s="396"/>
      <c r="U43" s="11" t="s">
        <v>4</v>
      </c>
      <c r="V43" s="67"/>
      <c r="W43" s="68"/>
    </row>
    <row r="44" spans="1:23" ht="14.25" customHeight="1" x14ac:dyDescent="0.2">
      <c r="A44" s="108" t="str">
        <f>Teams!G28</f>
        <v>PETER</v>
      </c>
      <c r="B44" s="395" t="str">
        <f>Teams!H28</f>
        <v>REECE</v>
      </c>
      <c r="C44" s="395"/>
      <c r="D44" s="396"/>
      <c r="E44" s="11" t="s">
        <v>3</v>
      </c>
      <c r="F44" s="67"/>
      <c r="G44" s="68"/>
      <c r="I44" s="108" t="str">
        <f>Teams!G29</f>
        <v>BOB</v>
      </c>
      <c r="J44" s="395" t="str">
        <f>Teams!H29</f>
        <v>OHMSEN</v>
      </c>
      <c r="K44" s="395"/>
      <c r="L44" s="396"/>
      <c r="M44" s="11" t="s">
        <v>3</v>
      </c>
      <c r="N44" s="67"/>
      <c r="O44" s="68"/>
      <c r="Q44" s="108" t="str">
        <f>Teams!G30</f>
        <v>JULIE</v>
      </c>
      <c r="R44" s="395" t="str">
        <f>Teams!H30</f>
        <v>ROTHERY</v>
      </c>
      <c r="S44" s="395"/>
      <c r="T44" s="396"/>
      <c r="U44" s="11" t="s">
        <v>3</v>
      </c>
      <c r="V44" s="67"/>
      <c r="W44" s="68"/>
    </row>
    <row r="45" spans="1:23" ht="14.25" customHeight="1" x14ac:dyDescent="0.2">
      <c r="A45" s="108" t="str">
        <f>Teams!J28</f>
        <v>STEVE</v>
      </c>
      <c r="B45" s="395" t="str">
        <f>Teams!K28</f>
        <v>HOWARD</v>
      </c>
      <c r="C45" s="395"/>
      <c r="D45" s="396"/>
      <c r="E45" s="11" t="s">
        <v>4</v>
      </c>
      <c r="F45" s="67"/>
      <c r="G45" s="68"/>
      <c r="I45" s="108" t="str">
        <f>Teams!J29</f>
        <v>FRANCES</v>
      </c>
      <c r="J45" s="395" t="str">
        <f>Teams!K29</f>
        <v>MIECHELS</v>
      </c>
      <c r="K45" s="395"/>
      <c r="L45" s="396"/>
      <c r="M45" s="11" t="s">
        <v>4</v>
      </c>
      <c r="N45" s="67"/>
      <c r="O45" s="134"/>
      <c r="Q45" s="108" t="str">
        <f>Teams!J30</f>
        <v>RICHARD</v>
      </c>
      <c r="R45" s="395" t="str">
        <f>Teams!K30</f>
        <v>MULHERON</v>
      </c>
      <c r="S45" s="395"/>
      <c r="T45" s="396"/>
      <c r="U45" s="11" t="s">
        <v>4</v>
      </c>
      <c r="V45" s="67"/>
      <c r="W45" s="68"/>
    </row>
    <row r="46" spans="1:23" ht="29.45" customHeight="1" x14ac:dyDescent="0.2"/>
    <row r="47" spans="1:23" ht="14.25" customHeight="1" x14ac:dyDescent="0.2">
      <c r="A47" s="102" t="s">
        <v>51</v>
      </c>
      <c r="B47" s="103" t="s">
        <v>20</v>
      </c>
      <c r="C47" s="103">
        <f>Teams!F10</f>
        <v>0</v>
      </c>
      <c r="D47" s="393" t="str">
        <f>Teams!G10</f>
        <v>MICHAEL</v>
      </c>
      <c r="E47" s="393"/>
      <c r="F47" s="104"/>
      <c r="G47" s="105" t="s">
        <v>19</v>
      </c>
      <c r="I47" s="102" t="s">
        <v>51</v>
      </c>
      <c r="J47" s="103" t="s">
        <v>20</v>
      </c>
      <c r="K47" s="103">
        <f>Teams!F10</f>
        <v>0</v>
      </c>
      <c r="L47" s="393" t="str">
        <f>Teams!G10</f>
        <v>MICHAEL</v>
      </c>
      <c r="M47" s="393"/>
      <c r="N47" s="104"/>
      <c r="O47" s="105" t="s">
        <v>19</v>
      </c>
      <c r="Q47" s="102" t="s">
        <v>51</v>
      </c>
      <c r="R47" s="103" t="s">
        <v>20</v>
      </c>
      <c r="S47" s="103">
        <f>Teams!F10</f>
        <v>0</v>
      </c>
      <c r="T47" s="393" t="str">
        <f>Teams!G10</f>
        <v>MICHAEL</v>
      </c>
      <c r="U47" s="393"/>
      <c r="V47" s="104"/>
      <c r="W47" s="105" t="s">
        <v>19</v>
      </c>
    </row>
    <row r="48" spans="1:23" ht="14.25" customHeight="1" x14ac:dyDescent="0.2">
      <c r="A48" s="106" t="s">
        <v>14</v>
      </c>
      <c r="B48" s="394" t="str">
        <f>Teams!D32</f>
        <v>NORTHMEAD</v>
      </c>
      <c r="C48" s="394"/>
      <c r="D48" s="394"/>
      <c r="E48" s="394"/>
      <c r="F48" s="106"/>
      <c r="G48" s="109"/>
      <c r="I48" s="106" t="s">
        <v>14</v>
      </c>
      <c r="J48" s="394" t="str">
        <f>Teams!D32</f>
        <v>NORTHMEAD</v>
      </c>
      <c r="K48" s="394"/>
      <c r="L48" s="394"/>
      <c r="M48" s="394"/>
      <c r="N48" s="106"/>
      <c r="O48" s="109"/>
      <c r="Q48" s="106" t="s">
        <v>14</v>
      </c>
      <c r="R48" s="394" t="str">
        <f>Teams!D32</f>
        <v>NORTHMEAD</v>
      </c>
      <c r="S48" s="394"/>
      <c r="T48" s="394"/>
      <c r="U48" s="394"/>
      <c r="V48" s="106"/>
      <c r="W48" s="109"/>
    </row>
    <row r="49" spans="1:23" ht="14.25" customHeight="1" x14ac:dyDescent="0.2">
      <c r="G49" s="110"/>
      <c r="O49" s="110"/>
      <c r="W49" s="110"/>
    </row>
    <row r="50" spans="1:23" ht="5.45" customHeight="1" x14ac:dyDescent="0.2"/>
    <row r="51" spans="1:23" ht="14.25" customHeight="1" x14ac:dyDescent="0.2">
      <c r="A51" s="107" t="str">
        <f>Teams!A33</f>
        <v xml:space="preserve">JULIUS </v>
      </c>
      <c r="B51" s="397" t="str">
        <f>Teams!B33</f>
        <v>LAZARIDIS</v>
      </c>
      <c r="C51" s="397"/>
      <c r="D51" s="398"/>
      <c r="E51" s="111" t="s">
        <v>1</v>
      </c>
      <c r="F51" s="65"/>
      <c r="G51" s="66"/>
      <c r="I51" s="107" t="str">
        <f>Teams!A34</f>
        <v>KIM</v>
      </c>
      <c r="J51" s="397" t="str">
        <f>Teams!B34</f>
        <v>LEE</v>
      </c>
      <c r="K51" s="397"/>
      <c r="L51" s="398"/>
      <c r="M51" s="111" t="s">
        <v>1</v>
      </c>
      <c r="N51" s="65"/>
      <c r="O51" s="66"/>
      <c r="Q51" s="107" t="str">
        <f>Teams!A35</f>
        <v>VICKY</v>
      </c>
      <c r="R51" s="397" t="str">
        <f>Teams!B35</f>
        <v>HUDSON</v>
      </c>
      <c r="S51" s="397"/>
      <c r="T51" s="398"/>
      <c r="U51" s="111" t="s">
        <v>1</v>
      </c>
      <c r="V51" s="65"/>
      <c r="W51" s="66"/>
    </row>
    <row r="52" spans="1:23" ht="14.25" customHeight="1" x14ac:dyDescent="0.2">
      <c r="A52" s="108" t="str">
        <f>Teams!D33</f>
        <v>ROHAN</v>
      </c>
      <c r="B52" s="395" t="str">
        <f>Teams!E33</f>
        <v>THOMSON</v>
      </c>
      <c r="C52" s="395"/>
      <c r="D52" s="396"/>
      <c r="E52" s="11" t="s">
        <v>4</v>
      </c>
      <c r="F52" s="67"/>
      <c r="G52" s="68"/>
      <c r="I52" s="108" t="str">
        <f>Teams!D34</f>
        <v>BARRY</v>
      </c>
      <c r="J52" s="395" t="str">
        <f>Teams!E34</f>
        <v>STEVENSON</v>
      </c>
      <c r="K52" s="395"/>
      <c r="L52" s="396"/>
      <c r="M52" s="11" t="s">
        <v>4</v>
      </c>
      <c r="N52" s="67"/>
      <c r="O52" s="68"/>
      <c r="Q52" s="108" t="str">
        <f>Teams!D35</f>
        <v>JOE</v>
      </c>
      <c r="R52" s="395" t="str">
        <f>Teams!E35</f>
        <v>BEZZINA</v>
      </c>
      <c r="S52" s="395"/>
      <c r="T52" s="396"/>
      <c r="U52" s="11" t="s">
        <v>4</v>
      </c>
      <c r="V52" s="67"/>
      <c r="W52" s="68"/>
    </row>
    <row r="53" spans="1:23" ht="14.25" customHeight="1" x14ac:dyDescent="0.2">
      <c r="A53" s="108" t="str">
        <f>Teams!G33</f>
        <v>JAMES</v>
      </c>
      <c r="B53" s="395" t="str">
        <f>Teams!H33</f>
        <v>CLARK</v>
      </c>
      <c r="C53" s="395"/>
      <c r="D53" s="396"/>
      <c r="E53" s="11" t="s">
        <v>3</v>
      </c>
      <c r="F53" s="67"/>
      <c r="G53" s="68"/>
      <c r="I53" s="108" t="str">
        <f>Teams!G34</f>
        <v>LAURIE</v>
      </c>
      <c r="J53" s="395" t="str">
        <f>Teams!H34</f>
        <v>THOMPSON</v>
      </c>
      <c r="K53" s="395"/>
      <c r="L53" s="396"/>
      <c r="M53" s="11" t="s">
        <v>3</v>
      </c>
      <c r="N53" s="67"/>
      <c r="O53" s="68"/>
      <c r="Q53" s="108" t="str">
        <f>Teams!G35</f>
        <v>JOHN</v>
      </c>
      <c r="R53" s="395" t="str">
        <f>Teams!H35</f>
        <v>HALACAS</v>
      </c>
      <c r="S53" s="395"/>
      <c r="T53" s="396"/>
      <c r="U53" s="11" t="s">
        <v>3</v>
      </c>
      <c r="V53" s="67"/>
      <c r="W53" s="68"/>
    </row>
    <row r="54" spans="1:23" ht="14.25" customHeight="1" x14ac:dyDescent="0.2">
      <c r="A54" s="108" t="str">
        <f>Teams!J33</f>
        <v>GRAHAM</v>
      </c>
      <c r="B54" s="395" t="str">
        <f>Teams!K33</f>
        <v>THOMSON</v>
      </c>
      <c r="C54" s="395"/>
      <c r="D54" s="396"/>
      <c r="E54" s="11" t="s">
        <v>4</v>
      </c>
      <c r="F54" s="67"/>
      <c r="G54" s="68"/>
      <c r="I54" s="108" t="str">
        <f>Teams!J34</f>
        <v>DAVID</v>
      </c>
      <c r="J54" s="395" t="str">
        <f>Teams!K34</f>
        <v>BAKER</v>
      </c>
      <c r="K54" s="395"/>
      <c r="L54" s="396"/>
      <c r="M54" s="11" t="s">
        <v>4</v>
      </c>
      <c r="N54" s="67"/>
      <c r="O54" s="134"/>
      <c r="Q54" s="108" t="str">
        <f>Teams!J35</f>
        <v>KEITH</v>
      </c>
      <c r="R54" s="395" t="str">
        <f>Teams!K35</f>
        <v>BULLIVANT</v>
      </c>
      <c r="S54" s="395"/>
      <c r="T54" s="396"/>
      <c r="U54" s="11" t="s">
        <v>4</v>
      </c>
      <c r="V54" s="67"/>
      <c r="W54" s="68"/>
    </row>
    <row r="55" spans="1:23" ht="29.45" customHeight="1" x14ac:dyDescent="0.2"/>
    <row r="56" spans="1:23" ht="14.25" customHeight="1" x14ac:dyDescent="0.2">
      <c r="A56" s="102" t="s">
        <v>52</v>
      </c>
      <c r="B56" s="103" t="s">
        <v>20</v>
      </c>
      <c r="C56" s="103">
        <f>Teams!F19</f>
        <v>0</v>
      </c>
      <c r="D56" s="393" t="str">
        <f>Teams!G19</f>
        <v>MARK</v>
      </c>
      <c r="E56" s="393"/>
      <c r="F56" s="104"/>
      <c r="G56" s="105" t="s">
        <v>19</v>
      </c>
      <c r="I56" s="102" t="s">
        <v>52</v>
      </c>
      <c r="J56" s="103" t="s">
        <v>20</v>
      </c>
      <c r="K56" s="103">
        <f>Teams!F19</f>
        <v>0</v>
      </c>
      <c r="L56" s="393" t="str">
        <f>Teams!G19</f>
        <v>MARK</v>
      </c>
      <c r="M56" s="393"/>
      <c r="N56" s="104"/>
      <c r="O56" s="105" t="s">
        <v>19</v>
      </c>
      <c r="Q56" s="102" t="s">
        <v>52</v>
      </c>
      <c r="R56" s="103" t="s">
        <v>20</v>
      </c>
      <c r="S56" s="103">
        <f>Teams!F19</f>
        <v>0</v>
      </c>
      <c r="T56" s="393" t="str">
        <f>Teams!G19</f>
        <v>MARK</v>
      </c>
      <c r="U56" s="393"/>
      <c r="V56" s="104"/>
      <c r="W56" s="105" t="s">
        <v>19</v>
      </c>
    </row>
    <row r="57" spans="1:23" ht="14.25" customHeight="1" x14ac:dyDescent="0.2">
      <c r="A57" s="106" t="s">
        <v>14</v>
      </c>
      <c r="B57" s="394" t="e">
        <f>Teams!#REF!</f>
        <v>#REF!</v>
      </c>
      <c r="C57" s="394"/>
      <c r="D57" s="394"/>
      <c r="E57" s="394"/>
      <c r="F57" s="106"/>
      <c r="G57" s="109"/>
      <c r="I57" s="106" t="s">
        <v>14</v>
      </c>
      <c r="J57" s="394" t="e">
        <f>Teams!#REF!</f>
        <v>#REF!</v>
      </c>
      <c r="K57" s="394"/>
      <c r="L57" s="394"/>
      <c r="M57" s="394"/>
      <c r="N57" s="106"/>
      <c r="O57" s="109"/>
      <c r="Q57" s="106" t="s">
        <v>14</v>
      </c>
      <c r="R57" s="394" t="e">
        <f>Teams!#REF!</f>
        <v>#REF!</v>
      </c>
      <c r="S57" s="394"/>
      <c r="T57" s="394"/>
      <c r="U57" s="394"/>
      <c r="V57" s="106"/>
      <c r="W57" s="109"/>
    </row>
    <row r="58" spans="1:23" ht="14.25" customHeight="1" x14ac:dyDescent="0.2">
      <c r="G58" s="110"/>
      <c r="O58" s="110"/>
      <c r="W58" s="110"/>
    </row>
    <row r="59" spans="1:23" ht="5.45" customHeight="1" x14ac:dyDescent="0.2"/>
    <row r="60" spans="1:23" ht="14.25" customHeight="1" x14ac:dyDescent="0.2">
      <c r="A60" s="107" t="e">
        <f>Teams!#REF!</f>
        <v>#REF!</v>
      </c>
      <c r="B60" s="397" t="e">
        <f>Teams!#REF!</f>
        <v>#REF!</v>
      </c>
      <c r="C60" s="397"/>
      <c r="D60" s="398"/>
      <c r="E60" s="111" t="s">
        <v>1</v>
      </c>
      <c r="F60" s="65"/>
      <c r="G60" s="66"/>
      <c r="I60" s="107" t="e">
        <f>Teams!#REF!</f>
        <v>#REF!</v>
      </c>
      <c r="J60" s="397" t="e">
        <f>Teams!#REF!</f>
        <v>#REF!</v>
      </c>
      <c r="K60" s="397"/>
      <c r="L60" s="398"/>
      <c r="M60" s="111" t="s">
        <v>1</v>
      </c>
      <c r="N60" s="65"/>
      <c r="O60" s="66"/>
      <c r="Q60" s="107" t="e">
        <f>Teams!#REF!</f>
        <v>#REF!</v>
      </c>
      <c r="R60" s="397" t="e">
        <f>Teams!#REF!</f>
        <v>#REF!</v>
      </c>
      <c r="S60" s="397"/>
      <c r="T60" s="398"/>
      <c r="U60" s="111" t="s">
        <v>1</v>
      </c>
      <c r="V60" s="65"/>
      <c r="W60" s="66"/>
    </row>
    <row r="61" spans="1:23" ht="14.25" customHeight="1" x14ac:dyDescent="0.2">
      <c r="A61" s="108" t="e">
        <f>Teams!#REF!</f>
        <v>#REF!</v>
      </c>
      <c r="B61" s="395" t="e">
        <f>Teams!#REF!</f>
        <v>#REF!</v>
      </c>
      <c r="C61" s="395"/>
      <c r="D61" s="396"/>
      <c r="E61" s="11" t="s">
        <v>4</v>
      </c>
      <c r="F61" s="67"/>
      <c r="G61" s="68"/>
      <c r="I61" s="108" t="e">
        <f>Teams!#REF!</f>
        <v>#REF!</v>
      </c>
      <c r="J61" s="395" t="e">
        <f>Teams!#REF!</f>
        <v>#REF!</v>
      </c>
      <c r="K61" s="395"/>
      <c r="L61" s="396"/>
      <c r="M61" s="11" t="s">
        <v>4</v>
      </c>
      <c r="N61" s="67"/>
      <c r="O61" s="68"/>
      <c r="Q61" s="108" t="e">
        <f>Teams!#REF!</f>
        <v>#REF!</v>
      </c>
      <c r="R61" s="395" t="e">
        <f>Teams!#REF!</f>
        <v>#REF!</v>
      </c>
      <c r="S61" s="395"/>
      <c r="T61" s="396"/>
      <c r="U61" s="11" t="s">
        <v>4</v>
      </c>
      <c r="V61" s="67"/>
      <c r="W61" s="68"/>
    </row>
    <row r="62" spans="1:23" ht="14.25" customHeight="1" x14ac:dyDescent="0.2">
      <c r="A62" s="108" t="e">
        <f>Teams!#REF!</f>
        <v>#REF!</v>
      </c>
      <c r="B62" s="395" t="e">
        <f>Teams!#REF!</f>
        <v>#REF!</v>
      </c>
      <c r="C62" s="395"/>
      <c r="D62" s="396"/>
      <c r="E62" s="11" t="s">
        <v>3</v>
      </c>
      <c r="F62" s="67"/>
      <c r="G62" s="68"/>
      <c r="I62" s="108" t="e">
        <f>Teams!#REF!</f>
        <v>#REF!</v>
      </c>
      <c r="J62" s="395" t="e">
        <f>Teams!#REF!</f>
        <v>#REF!</v>
      </c>
      <c r="K62" s="395"/>
      <c r="L62" s="396"/>
      <c r="M62" s="11" t="s">
        <v>3</v>
      </c>
      <c r="N62" s="67"/>
      <c r="O62" s="68"/>
      <c r="Q62" s="108" t="e">
        <f>Teams!#REF!</f>
        <v>#REF!</v>
      </c>
      <c r="R62" s="395" t="e">
        <f>Teams!#REF!</f>
        <v>#REF!</v>
      </c>
      <c r="S62" s="395"/>
      <c r="T62" s="396"/>
      <c r="U62" s="11" t="s">
        <v>3</v>
      </c>
      <c r="V62" s="67"/>
      <c r="W62" s="68"/>
    </row>
    <row r="63" spans="1:23" ht="14.25" customHeight="1" x14ac:dyDescent="0.2">
      <c r="A63" s="108" t="e">
        <f>Teams!#REF!</f>
        <v>#REF!</v>
      </c>
      <c r="B63" s="395" t="e">
        <f>Teams!#REF!</f>
        <v>#REF!</v>
      </c>
      <c r="C63" s="395"/>
      <c r="D63" s="396"/>
      <c r="E63" s="11" t="s">
        <v>4</v>
      </c>
      <c r="F63" s="67"/>
      <c r="G63" s="68"/>
      <c r="I63" s="108" t="e">
        <f>Teams!#REF!</f>
        <v>#REF!</v>
      </c>
      <c r="J63" s="395" t="e">
        <f>Teams!#REF!</f>
        <v>#REF!</v>
      </c>
      <c r="K63" s="395"/>
      <c r="L63" s="396"/>
      <c r="M63" s="11" t="s">
        <v>4</v>
      </c>
      <c r="N63" s="67"/>
      <c r="O63" s="134"/>
      <c r="Q63" s="108" t="e">
        <f>Teams!#REF!</f>
        <v>#REF!</v>
      </c>
      <c r="R63" s="395" t="e">
        <f>Teams!#REF!</f>
        <v>#REF!</v>
      </c>
      <c r="S63" s="395"/>
      <c r="T63" s="396"/>
      <c r="U63" s="11" t="s">
        <v>4</v>
      </c>
      <c r="V63" s="67"/>
      <c r="W63" s="68"/>
    </row>
    <row r="64" spans="1:23" ht="29.45" customHeight="1" x14ac:dyDescent="0.2"/>
  </sheetData>
  <sheetProtection sheet="1" objects="1" scenarios="1" selectLockedCells="1"/>
  <mergeCells count="126">
    <mergeCell ref="B62:D62"/>
    <mergeCell ref="J62:L62"/>
    <mergeCell ref="R62:T62"/>
    <mergeCell ref="B63:D63"/>
    <mergeCell ref="J63:L63"/>
    <mergeCell ref="R63:T63"/>
    <mergeCell ref="B60:D60"/>
    <mergeCell ref="J60:L60"/>
    <mergeCell ref="R60:T60"/>
    <mergeCell ref="B61:D61"/>
    <mergeCell ref="J61:L61"/>
    <mergeCell ref="R61:T61"/>
    <mergeCell ref="D56:E56"/>
    <mergeCell ref="L56:M56"/>
    <mergeCell ref="T56:U56"/>
    <mergeCell ref="B57:E57"/>
    <mergeCell ref="J57:M57"/>
    <mergeCell ref="R57:U57"/>
    <mergeCell ref="B53:D53"/>
    <mergeCell ref="J53:L53"/>
    <mergeCell ref="R53:T53"/>
    <mergeCell ref="B54:D54"/>
    <mergeCell ref="J54:L54"/>
    <mergeCell ref="R54:T54"/>
    <mergeCell ref="B51:D51"/>
    <mergeCell ref="J51:L51"/>
    <mergeCell ref="R51:T51"/>
    <mergeCell ref="B52:D52"/>
    <mergeCell ref="J52:L52"/>
    <mergeCell ref="R52:T52"/>
    <mergeCell ref="D47:E47"/>
    <mergeCell ref="L47:M47"/>
    <mergeCell ref="T47:U47"/>
    <mergeCell ref="B48:E48"/>
    <mergeCell ref="J48:M48"/>
    <mergeCell ref="R48:U48"/>
    <mergeCell ref="B44:D44"/>
    <mergeCell ref="J44:L44"/>
    <mergeCell ref="R44:T44"/>
    <mergeCell ref="B45:D45"/>
    <mergeCell ref="J45:L45"/>
    <mergeCell ref="R45:T45"/>
    <mergeCell ref="D38:E38"/>
    <mergeCell ref="L38:M38"/>
    <mergeCell ref="T38:U38"/>
    <mergeCell ref="B39:E39"/>
    <mergeCell ref="J39:M39"/>
    <mergeCell ref="R39:U39"/>
    <mergeCell ref="B42:D42"/>
    <mergeCell ref="J42:L42"/>
    <mergeCell ref="R42:T42"/>
    <mergeCell ref="B43:D43"/>
    <mergeCell ref="J43:L43"/>
    <mergeCell ref="R43:T43"/>
    <mergeCell ref="B36:D36"/>
    <mergeCell ref="J36:L36"/>
    <mergeCell ref="R36:T36"/>
    <mergeCell ref="B26:D26"/>
    <mergeCell ref="J26:L26"/>
    <mergeCell ref="R26:T26"/>
    <mergeCell ref="B27:D27"/>
    <mergeCell ref="J27:L27"/>
    <mergeCell ref="R27:T27"/>
    <mergeCell ref="D29:E29"/>
    <mergeCell ref="L29:M29"/>
    <mergeCell ref="T29:U29"/>
    <mergeCell ref="B30:E30"/>
    <mergeCell ref="J30:M30"/>
    <mergeCell ref="R30:U30"/>
    <mergeCell ref="B33:D33"/>
    <mergeCell ref="J33:L33"/>
    <mergeCell ref="R33:T33"/>
    <mergeCell ref="B34:D34"/>
    <mergeCell ref="J34:L34"/>
    <mergeCell ref="R34:T34"/>
    <mergeCell ref="B35:D35"/>
    <mergeCell ref="J35:L35"/>
    <mergeCell ref="R35:T35"/>
    <mergeCell ref="B25:D25"/>
    <mergeCell ref="J25:L25"/>
    <mergeCell ref="R25:T25"/>
    <mergeCell ref="B15:D15"/>
    <mergeCell ref="J15:L15"/>
    <mergeCell ref="R15:T15"/>
    <mergeCell ref="B16:D16"/>
    <mergeCell ref="J16:L16"/>
    <mergeCell ref="R16:T16"/>
    <mergeCell ref="B17:D17"/>
    <mergeCell ref="J17:L17"/>
    <mergeCell ref="R17:T17"/>
    <mergeCell ref="B18:D18"/>
    <mergeCell ref="J18:L18"/>
    <mergeCell ref="R18:T18"/>
    <mergeCell ref="D20:E20"/>
    <mergeCell ref="L20:M20"/>
    <mergeCell ref="T20:U20"/>
    <mergeCell ref="B21:E21"/>
    <mergeCell ref="J21:M21"/>
    <mergeCell ref="R21:U21"/>
    <mergeCell ref="B24:D24"/>
    <mergeCell ref="J24:L24"/>
    <mergeCell ref="R24:T24"/>
    <mergeCell ref="B6:D6"/>
    <mergeCell ref="D2:E2"/>
    <mergeCell ref="B3:E3"/>
    <mergeCell ref="R9:T9"/>
    <mergeCell ref="L2:M2"/>
    <mergeCell ref="J3:M3"/>
    <mergeCell ref="J6:L6"/>
    <mergeCell ref="J7:L7"/>
    <mergeCell ref="J8:L8"/>
    <mergeCell ref="J9:L9"/>
    <mergeCell ref="T2:U2"/>
    <mergeCell ref="R3:U3"/>
    <mergeCell ref="R6:T6"/>
    <mergeCell ref="R7:T7"/>
    <mergeCell ref="R8:T8"/>
    <mergeCell ref="D11:E11"/>
    <mergeCell ref="L11:M11"/>
    <mergeCell ref="T11:U11"/>
    <mergeCell ref="B12:E12"/>
    <mergeCell ref="J12:M12"/>
    <mergeCell ref="R12:U12"/>
    <mergeCell ref="B9:D9"/>
    <mergeCell ref="B8:D8"/>
    <mergeCell ref="B7:D7"/>
  </mergeCells>
  <pageMargins left="0.31496062992125984" right="0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5"/>
  <sheetViews>
    <sheetView topLeftCell="A19" workbookViewId="0">
      <selection activeCell="Z31" sqref="Z31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137</v>
      </c>
      <c r="C28" s="150"/>
      <c r="D28" s="150"/>
      <c r="E28" s="150"/>
      <c r="J28" s="161"/>
      <c r="L28" s="160" t="s">
        <v>137</v>
      </c>
      <c r="N28" s="150"/>
      <c r="O28" s="150"/>
      <c r="P28" s="150"/>
      <c r="U28" s="161"/>
      <c r="W28" s="160" t="s">
        <v>137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str">
        <f>Teams!$D$7</f>
        <v>CABRAMATTA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str">
        <f>Teams!$D$7</f>
        <v>CABRAMATTA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str">
        <f>Teams!$D$7</f>
        <v>CABRAMATTA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t="str">
        <f>Teams!$H$7</f>
        <v>CABRAMATTA</v>
      </c>
      <c r="J31" s="161"/>
      <c r="L31" s="162"/>
      <c r="M31"/>
      <c r="N31" s="146" t="s">
        <v>2</v>
      </c>
      <c r="O31" t="str">
        <f>Teams!$H$7</f>
        <v>CABRAMATTA</v>
      </c>
      <c r="U31" s="161"/>
      <c r="W31" s="162"/>
      <c r="X31"/>
      <c r="Y31" s="146" t="s">
        <v>2</v>
      </c>
      <c r="Z31" t="str">
        <f>Teams!$H$7</f>
        <v>CABRAMATTA</v>
      </c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Teams!$G$1</f>
        <v>45031</v>
      </c>
      <c r="O32" s="351"/>
      <c r="P32" s="351"/>
      <c r="R32" t="s">
        <v>132</v>
      </c>
      <c r="U32" s="161"/>
      <c r="W32" s="160" t="s">
        <v>139</v>
      </c>
      <c r="Y32" s="351">
        <f>Teams!$G$1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str">
        <f>Teams!$D$7</f>
        <v>CABRAMATTA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str">
        <f>Teams!$D$7</f>
        <v>CABRAMATTA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str">
        <f>Teams!$D$7</f>
        <v>CABRAMATTA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str">
        <f>Teams!$A$8</f>
        <v>JACK</v>
      </c>
      <c r="C35" s="348"/>
      <c r="D35" s="346" t="str">
        <f>Teams!$B$8</f>
        <v>MCSHANE</v>
      </c>
      <c r="E35" s="346"/>
      <c r="F35" s="146" t="s">
        <v>1</v>
      </c>
      <c r="G35" s="340"/>
      <c r="H35" s="340"/>
      <c r="I35" s="344"/>
      <c r="J35" s="345"/>
      <c r="L35" s="162" t="s">
        <v>1</v>
      </c>
      <c r="M35" s="348" t="str">
        <f>Teams!$A$9</f>
        <v>GARETH</v>
      </c>
      <c r="N35" s="348"/>
      <c r="O35" s="346" t="str">
        <f>Teams!$B$9</f>
        <v>LEWIS</v>
      </c>
      <c r="P35" s="346"/>
      <c r="Q35" s="146" t="s">
        <v>1</v>
      </c>
      <c r="R35" s="340"/>
      <c r="S35" s="340"/>
      <c r="T35" s="344"/>
      <c r="U35" s="345"/>
      <c r="W35" s="162" t="s">
        <v>1</v>
      </c>
      <c r="X35" s="348" t="str">
        <f>Teams!$A$10</f>
        <v>HEATH</v>
      </c>
      <c r="Y35" s="348"/>
      <c r="Z35" s="346" t="str">
        <f>Teams!$B$10</f>
        <v>LEWIS</v>
      </c>
      <c r="AA35" s="346"/>
      <c r="AB35" s="146" t="s">
        <v>1</v>
      </c>
      <c r="AC35" s="340"/>
      <c r="AD35" s="340"/>
      <c r="AE35" s="344"/>
      <c r="AF35" s="345"/>
    </row>
    <row r="36" spans="1:32" ht="22.5" customHeight="1" x14ac:dyDescent="0.25">
      <c r="A36" s="162" t="s">
        <v>4</v>
      </c>
      <c r="B36" s="348" t="str">
        <f>Teams!$D$8</f>
        <v>EDY</v>
      </c>
      <c r="C36" s="348"/>
      <c r="D36" s="347" t="str">
        <f>Teams!$E$8</f>
        <v>WILLIAMS</v>
      </c>
      <c r="E36" s="347"/>
      <c r="F36" s="146" t="s">
        <v>4</v>
      </c>
      <c r="G36" s="340"/>
      <c r="H36" s="340"/>
      <c r="I36" s="340"/>
      <c r="J36" s="341"/>
      <c r="L36" s="162" t="s">
        <v>4</v>
      </c>
      <c r="M36" s="348" t="str">
        <f>Teams!$D$9</f>
        <v>TONY</v>
      </c>
      <c r="N36" s="348"/>
      <c r="O36" s="347" t="str">
        <f>Teams!$E$9</f>
        <v>WOOD</v>
      </c>
      <c r="P36" s="347"/>
      <c r="Q36" s="146" t="s">
        <v>4</v>
      </c>
      <c r="R36" s="340"/>
      <c r="S36" s="340"/>
      <c r="T36" s="340"/>
      <c r="U36" s="341"/>
      <c r="W36" s="162" t="s">
        <v>4</v>
      </c>
      <c r="X36" s="348" t="str">
        <f>Teams!$D$10</f>
        <v>JEREMY</v>
      </c>
      <c r="Y36" s="348"/>
      <c r="Z36" s="347" t="str">
        <f>Teams!$E$10</f>
        <v>ROACH</v>
      </c>
      <c r="AA36" s="347"/>
      <c r="AB36" s="146" t="s">
        <v>4</v>
      </c>
      <c r="AC36" s="340"/>
      <c r="AD36" s="340"/>
      <c r="AE36" s="340"/>
      <c r="AF36" s="341"/>
    </row>
    <row r="37" spans="1:32" ht="22.5" customHeight="1" x14ac:dyDescent="0.25">
      <c r="A37" s="162" t="s">
        <v>3</v>
      </c>
      <c r="B37" s="348" t="str">
        <f>Teams!$G$8</f>
        <v>PETER</v>
      </c>
      <c r="C37" s="348"/>
      <c r="D37" s="347" t="str">
        <f>Teams!$H$8</f>
        <v>HARRY</v>
      </c>
      <c r="E37" s="347"/>
      <c r="F37" s="146" t="s">
        <v>3</v>
      </c>
      <c r="G37" s="340"/>
      <c r="H37" s="340"/>
      <c r="I37" s="340"/>
      <c r="J37" s="341"/>
      <c r="L37" s="162" t="s">
        <v>3</v>
      </c>
      <c r="M37" s="348" t="str">
        <f>Teams!$G$9</f>
        <v>MICHAEL</v>
      </c>
      <c r="N37" s="348"/>
      <c r="O37" s="347" t="str">
        <f>Teams!$H$9</f>
        <v>PHILLIPS</v>
      </c>
      <c r="P37" s="347"/>
      <c r="Q37" s="146" t="s">
        <v>3</v>
      </c>
      <c r="R37" s="340"/>
      <c r="S37" s="340"/>
      <c r="T37" s="340"/>
      <c r="U37" s="341"/>
      <c r="W37" s="162" t="s">
        <v>3</v>
      </c>
      <c r="X37" s="348" t="str">
        <f>Teams!$G$10</f>
        <v>MICHAEL</v>
      </c>
      <c r="Y37" s="348"/>
      <c r="Z37" s="347" t="str">
        <f>Teams!$H$10</f>
        <v>CLARKE</v>
      </c>
      <c r="AA37" s="347"/>
      <c r="AB37" s="146" t="s">
        <v>3</v>
      </c>
      <c r="AC37" s="340"/>
      <c r="AD37" s="340"/>
      <c r="AE37" s="340"/>
      <c r="AF37" s="341"/>
    </row>
    <row r="38" spans="1:32" ht="22.5" customHeight="1" x14ac:dyDescent="0.25">
      <c r="A38" s="162" t="s">
        <v>4</v>
      </c>
      <c r="B38" s="348" t="str">
        <f>Teams!$J$8</f>
        <v>SHAWN</v>
      </c>
      <c r="C38" s="348"/>
      <c r="D38" s="347" t="str">
        <f>Teams!$K$8</f>
        <v>THOMPSON</v>
      </c>
      <c r="E38" s="347"/>
      <c r="F38" s="146" t="s">
        <v>4</v>
      </c>
      <c r="G38" s="340"/>
      <c r="H38" s="340"/>
      <c r="I38" s="340"/>
      <c r="J38" s="341"/>
      <c r="L38" s="162" t="s">
        <v>4</v>
      </c>
      <c r="M38" s="348" t="str">
        <f>Teams!$J$9</f>
        <v>NATHAN</v>
      </c>
      <c r="N38" s="348"/>
      <c r="O38" s="347" t="str">
        <f>Teams!$K$9</f>
        <v>BLACK</v>
      </c>
      <c r="P38" s="347"/>
      <c r="Q38" s="146" t="s">
        <v>4</v>
      </c>
      <c r="R38" s="340"/>
      <c r="S38" s="340"/>
      <c r="T38" s="340"/>
      <c r="U38" s="341"/>
      <c r="W38" s="162" t="s">
        <v>4</v>
      </c>
      <c r="X38" s="348" t="str">
        <f>Teams!$J$10</f>
        <v>KEVIN</v>
      </c>
      <c r="Y38" s="348"/>
      <c r="Z38" s="347" t="str">
        <f>Teams!$K$10</f>
        <v>ANDERSON</v>
      </c>
      <c r="AA38" s="347"/>
      <c r="AB38" s="146" t="s">
        <v>4</v>
      </c>
      <c r="AC38" s="340"/>
      <c r="AD38" s="340"/>
      <c r="AE38" s="340"/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sheetProtection sheet="1" objects="1" scenarios="1"/>
  <mergeCells count="96">
    <mergeCell ref="A44:J45"/>
    <mergeCell ref="L44:U45"/>
    <mergeCell ref="W44:AF45"/>
    <mergeCell ref="A42:E43"/>
    <mergeCell ref="F42:J43"/>
    <mergeCell ref="L42:P43"/>
    <mergeCell ref="Q42:U43"/>
    <mergeCell ref="W42:AA43"/>
    <mergeCell ref="AB42:AF43"/>
    <mergeCell ref="A40:E41"/>
    <mergeCell ref="F40:J41"/>
    <mergeCell ref="L40:P41"/>
    <mergeCell ref="Q40:U41"/>
    <mergeCell ref="W40:AA41"/>
    <mergeCell ref="AB40:AF41"/>
    <mergeCell ref="W2:W3"/>
    <mergeCell ref="X2:Y2"/>
    <mergeCell ref="Z2:AA2"/>
    <mergeCell ref="AB2:AB3"/>
    <mergeCell ref="AC2:AD2"/>
    <mergeCell ref="AE2:AF2"/>
    <mergeCell ref="AC30:AF30"/>
    <mergeCell ref="Y32:AA32"/>
    <mergeCell ref="W34:Z34"/>
    <mergeCell ref="AB34:AE34"/>
    <mergeCell ref="X35:Y35"/>
    <mergeCell ref="X36:Y36"/>
    <mergeCell ref="X37:Y37"/>
    <mergeCell ref="X38:Y38"/>
    <mergeCell ref="AC35:AD35"/>
    <mergeCell ref="T2:U2"/>
    <mergeCell ref="A2:A3"/>
    <mergeCell ref="B2:C2"/>
    <mergeCell ref="D2:E2"/>
    <mergeCell ref="F2:F3"/>
    <mergeCell ref="G2:H2"/>
    <mergeCell ref="I2:J2"/>
    <mergeCell ref="L2:L3"/>
    <mergeCell ref="M2:N2"/>
    <mergeCell ref="O2:P2"/>
    <mergeCell ref="Q2:Q3"/>
    <mergeCell ref="R2:S2"/>
    <mergeCell ref="G30:J30"/>
    <mergeCell ref="C32:E32"/>
    <mergeCell ref="A34:D34"/>
    <mergeCell ref="F34:I34"/>
    <mergeCell ref="R30:U30"/>
    <mergeCell ref="N32:P32"/>
    <mergeCell ref="L34:O34"/>
    <mergeCell ref="Q34:T34"/>
    <mergeCell ref="B38:C38"/>
    <mergeCell ref="B37:C37"/>
    <mergeCell ref="B36:C36"/>
    <mergeCell ref="B35:C35"/>
    <mergeCell ref="M35:N35"/>
    <mergeCell ref="M36:N36"/>
    <mergeCell ref="M37:N37"/>
    <mergeCell ref="M38:N38"/>
    <mergeCell ref="D38:E38"/>
    <mergeCell ref="D37:E37"/>
    <mergeCell ref="D36:E36"/>
    <mergeCell ref="D35:E35"/>
    <mergeCell ref="G35:H35"/>
    <mergeCell ref="G36:H36"/>
    <mergeCell ref="G37:H37"/>
    <mergeCell ref="G38:H38"/>
    <mergeCell ref="O37:P37"/>
    <mergeCell ref="O38:P38"/>
    <mergeCell ref="Z35:AA35"/>
    <mergeCell ref="Z36:AA36"/>
    <mergeCell ref="Z37:AA37"/>
    <mergeCell ref="Z38:AA38"/>
    <mergeCell ref="R35:S35"/>
    <mergeCell ref="T35:U35"/>
    <mergeCell ref="R36:S36"/>
    <mergeCell ref="T36:U36"/>
    <mergeCell ref="R37:S37"/>
    <mergeCell ref="T37:U37"/>
    <mergeCell ref="R38:S38"/>
    <mergeCell ref="T38:U38"/>
    <mergeCell ref="AC38:AD38"/>
    <mergeCell ref="AE38:AF38"/>
    <mergeCell ref="A30:E30"/>
    <mergeCell ref="L30:P30"/>
    <mergeCell ref="W30:AA30"/>
    <mergeCell ref="AE35:AF35"/>
    <mergeCell ref="AC36:AD36"/>
    <mergeCell ref="AE36:AF36"/>
    <mergeCell ref="AC37:AD37"/>
    <mergeCell ref="AE37:AF37"/>
    <mergeCell ref="I38:J38"/>
    <mergeCell ref="I37:J37"/>
    <mergeCell ref="I36:J36"/>
    <mergeCell ref="I35:J35"/>
    <mergeCell ref="O35:P35"/>
    <mergeCell ref="O36:P36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5"/>
  <sheetViews>
    <sheetView topLeftCell="A16" workbookViewId="0">
      <selection activeCell="Z31" sqref="Z31:AC31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140</v>
      </c>
      <c r="C28" s="150"/>
      <c r="D28" s="150"/>
      <c r="E28" s="150"/>
      <c r="J28" s="161"/>
      <c r="L28" s="160" t="str">
        <f>A28</f>
        <v>EVENT: ZONE 10 PENNANT GRADE 2</v>
      </c>
      <c r="N28" s="150"/>
      <c r="O28" s="150"/>
      <c r="P28" s="150"/>
      <c r="U28" s="161"/>
      <c r="W28" s="160" t="str">
        <f>A28</f>
        <v>EVENT: ZONE 10 PENNANT GRADE 2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str">
        <f>Teams!$D$12</f>
        <v>TOONGABBIE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str">
        <f>G30</f>
        <v>TOONGABBIE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str">
        <f>G30</f>
        <v>TOONGABBIE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s="362" t="str">
        <f>Teams!H12</f>
        <v>MERRYLANDS</v>
      </c>
      <c r="E31" s="362"/>
      <c r="F31" s="362"/>
      <c r="G31" s="362"/>
      <c r="J31" s="161"/>
      <c r="L31" s="162"/>
      <c r="M31"/>
      <c r="N31" s="146" t="s">
        <v>2</v>
      </c>
      <c r="O31" s="362" t="str">
        <f>D31</f>
        <v>MERRYLANDS</v>
      </c>
      <c r="P31" s="362"/>
      <c r="Q31" s="362"/>
      <c r="R31" s="362"/>
      <c r="U31" s="161"/>
      <c r="W31" s="162"/>
      <c r="X31"/>
      <c r="Y31" s="146" t="s">
        <v>2</v>
      </c>
      <c r="Z31" s="362" t="str">
        <f>D31</f>
        <v>MERRYLANDS</v>
      </c>
      <c r="AA31" s="362"/>
      <c r="AB31" s="362"/>
      <c r="AC31" s="362"/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C32</f>
        <v>45031</v>
      </c>
      <c r="O32" s="351"/>
      <c r="P32" s="351"/>
      <c r="R32" t="s">
        <v>132</v>
      </c>
      <c r="U32" s="161"/>
      <c r="W32" s="160" t="s">
        <v>139</v>
      </c>
      <c r="Y32" s="351">
        <f>C32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str">
        <f>Teams!$D$12</f>
        <v>TOONGABBIE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str">
        <f>F34</f>
        <v>TOONGABBIE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str">
        <f>F34</f>
        <v>TOONGABBIE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str">
        <f>Teams!$A$13</f>
        <v>JAN</v>
      </c>
      <c r="C35" s="348"/>
      <c r="D35" s="346" t="str">
        <f>Teams!$B$13</f>
        <v>ANLEZARK</v>
      </c>
      <c r="E35" s="346"/>
      <c r="F35" s="146" t="s">
        <v>1</v>
      </c>
      <c r="G35" s="344"/>
      <c r="H35" s="344"/>
      <c r="I35" s="344"/>
      <c r="J35" s="345"/>
      <c r="L35" s="162" t="s">
        <v>1</v>
      </c>
      <c r="M35" s="348" t="str">
        <f>Teams!$A$14</f>
        <v xml:space="preserve">RAY </v>
      </c>
      <c r="N35" s="348"/>
      <c r="O35" s="346" t="str">
        <f>Teams!$B$14</f>
        <v>THOMSON</v>
      </c>
      <c r="P35" s="346"/>
      <c r="Q35" s="146" t="s">
        <v>1</v>
      </c>
      <c r="R35" s="344"/>
      <c r="S35" s="344"/>
      <c r="T35" s="344"/>
      <c r="U35" s="345"/>
      <c r="W35" s="162" t="s">
        <v>1</v>
      </c>
      <c r="X35" s="348" t="str">
        <f>Teams!$A$15</f>
        <v>JOE</v>
      </c>
      <c r="Y35" s="348"/>
      <c r="Z35" s="346" t="str">
        <f>Teams!$B$15</f>
        <v>IVANIC</v>
      </c>
      <c r="AA35" s="346"/>
      <c r="AB35" s="146" t="s">
        <v>1</v>
      </c>
      <c r="AC35" s="344"/>
      <c r="AD35" s="344"/>
      <c r="AE35" s="344"/>
      <c r="AF35" s="345"/>
    </row>
    <row r="36" spans="1:32" ht="22.5" customHeight="1" x14ac:dyDescent="0.25">
      <c r="A36" s="162" t="s">
        <v>4</v>
      </c>
      <c r="B36" s="348" t="str">
        <f>Teams!$D$13</f>
        <v>DION</v>
      </c>
      <c r="C36" s="348"/>
      <c r="D36" s="347" t="str">
        <f>Teams!$E$13</f>
        <v>BROWN</v>
      </c>
      <c r="E36" s="347"/>
      <c r="F36" s="146" t="s">
        <v>4</v>
      </c>
      <c r="G36" s="340"/>
      <c r="H36" s="340"/>
      <c r="I36" s="340"/>
      <c r="J36" s="341"/>
      <c r="L36" s="162" t="s">
        <v>4</v>
      </c>
      <c r="M36" s="348" t="str">
        <f>Teams!$D$14</f>
        <v>KERRY</v>
      </c>
      <c r="N36" s="348"/>
      <c r="O36" s="347" t="str">
        <f>Teams!$E$14</f>
        <v>FARRELL</v>
      </c>
      <c r="P36" s="347"/>
      <c r="Q36" s="146" t="s">
        <v>4</v>
      </c>
      <c r="R36" s="340"/>
      <c r="S36" s="340"/>
      <c r="T36" s="340"/>
      <c r="U36" s="341"/>
      <c r="W36" s="162" t="s">
        <v>4</v>
      </c>
      <c r="X36" s="348" t="str">
        <f>Teams!$D$15</f>
        <v>COL</v>
      </c>
      <c r="Y36" s="348"/>
      <c r="Z36" s="347" t="str">
        <f>Teams!$E$15</f>
        <v>WILSON</v>
      </c>
      <c r="AA36" s="347"/>
      <c r="AB36" s="146" t="s">
        <v>4</v>
      </c>
      <c r="AC36" s="340"/>
      <c r="AD36" s="340"/>
      <c r="AE36" s="340"/>
      <c r="AF36" s="341"/>
    </row>
    <row r="37" spans="1:32" ht="22.5" customHeight="1" x14ac:dyDescent="0.25">
      <c r="A37" s="162" t="s">
        <v>3</v>
      </c>
      <c r="B37" s="348" t="str">
        <f>Teams!$G$13</f>
        <v>JOHN</v>
      </c>
      <c r="C37" s="348"/>
      <c r="D37" s="347" t="str">
        <f>Teams!$H$13</f>
        <v>GLENNIE</v>
      </c>
      <c r="E37" s="347"/>
      <c r="F37" s="146" t="s">
        <v>3</v>
      </c>
      <c r="G37" s="340"/>
      <c r="H37" s="340"/>
      <c r="I37" s="340"/>
      <c r="J37" s="341"/>
      <c r="L37" s="162" t="s">
        <v>3</v>
      </c>
      <c r="M37" s="348" t="str">
        <f>Teams!$G$14</f>
        <v xml:space="preserve">GARY </v>
      </c>
      <c r="N37" s="348"/>
      <c r="O37" s="347" t="str">
        <f>Teams!$H$14</f>
        <v>REYNOLDS</v>
      </c>
      <c r="P37" s="347"/>
      <c r="Q37" s="146" t="s">
        <v>3</v>
      </c>
      <c r="R37" s="340"/>
      <c r="S37" s="340"/>
      <c r="T37" s="340"/>
      <c r="U37" s="341"/>
      <c r="W37" s="162" t="s">
        <v>3</v>
      </c>
      <c r="X37" s="348" t="str">
        <f>Teams!$G$15</f>
        <v>SCOTT</v>
      </c>
      <c r="Y37" s="348"/>
      <c r="Z37" s="347" t="str">
        <f>Teams!$H$15</f>
        <v>FOSTER</v>
      </c>
      <c r="AA37" s="347"/>
      <c r="AB37" s="146" t="s">
        <v>3</v>
      </c>
      <c r="AC37" s="340"/>
      <c r="AD37" s="340"/>
      <c r="AE37" s="340"/>
      <c r="AF37" s="341"/>
    </row>
    <row r="38" spans="1:32" ht="22.5" customHeight="1" x14ac:dyDescent="0.25">
      <c r="A38" s="162" t="s">
        <v>4</v>
      </c>
      <c r="B38" s="348" t="str">
        <f>Teams!$J$13</f>
        <v>ANDREW</v>
      </c>
      <c r="C38" s="348"/>
      <c r="D38" s="347" t="str">
        <f>Teams!$K$13</f>
        <v>LAWRENCE</v>
      </c>
      <c r="E38" s="347"/>
      <c r="F38" s="146" t="s">
        <v>4</v>
      </c>
      <c r="G38" s="340"/>
      <c r="H38" s="340"/>
      <c r="I38" s="340"/>
      <c r="J38" s="341"/>
      <c r="L38" s="162" t="s">
        <v>4</v>
      </c>
      <c r="M38" s="348" t="str">
        <f>Teams!$J$14</f>
        <v>JAMIE</v>
      </c>
      <c r="N38" s="348"/>
      <c r="O38" s="347" t="str">
        <f>Teams!$K$14</f>
        <v>PHILLIPS</v>
      </c>
      <c r="P38" s="347"/>
      <c r="Q38" s="146" t="s">
        <v>4</v>
      </c>
      <c r="R38" s="340"/>
      <c r="S38" s="340"/>
      <c r="T38" s="340"/>
      <c r="U38" s="341"/>
      <c r="W38" s="162" t="s">
        <v>4</v>
      </c>
      <c r="X38" s="348" t="str">
        <f>Teams!$J$15</f>
        <v>ADONI</v>
      </c>
      <c r="Y38" s="348"/>
      <c r="Z38" s="347" t="str">
        <f>Teams!$K$15</f>
        <v>RAIROA</v>
      </c>
      <c r="AA38" s="347"/>
      <c r="AB38" s="146" t="s">
        <v>4</v>
      </c>
      <c r="AC38" s="340"/>
      <c r="AD38" s="340"/>
      <c r="AE38" s="340"/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mergeCells count="99">
    <mergeCell ref="I2:J2"/>
    <mergeCell ref="A2:A3"/>
    <mergeCell ref="B2:C2"/>
    <mergeCell ref="D2:E2"/>
    <mergeCell ref="F2:F3"/>
    <mergeCell ref="G2:H2"/>
    <mergeCell ref="AE2:AF2"/>
    <mergeCell ref="L2:L3"/>
    <mergeCell ref="M2:N2"/>
    <mergeCell ref="O2:P2"/>
    <mergeCell ref="Q2:Q3"/>
    <mergeCell ref="R2:S2"/>
    <mergeCell ref="T2:U2"/>
    <mergeCell ref="W2:W3"/>
    <mergeCell ref="X2:Y2"/>
    <mergeCell ref="Z2:AA2"/>
    <mergeCell ref="AB2:AB3"/>
    <mergeCell ref="AC2:AD2"/>
    <mergeCell ref="AB34:AE34"/>
    <mergeCell ref="G30:J30"/>
    <mergeCell ref="R30:U30"/>
    <mergeCell ref="AC30:AF30"/>
    <mergeCell ref="C32:E32"/>
    <mergeCell ref="N32:P32"/>
    <mergeCell ref="Y32:AA32"/>
    <mergeCell ref="L30:P30"/>
    <mergeCell ref="A30:E30"/>
    <mergeCell ref="W30:AA30"/>
    <mergeCell ref="A34:D34"/>
    <mergeCell ref="F34:I34"/>
    <mergeCell ref="L34:O34"/>
    <mergeCell ref="Q34:T34"/>
    <mergeCell ref="W34:Z34"/>
    <mergeCell ref="AE35:AF35"/>
    <mergeCell ref="B35:C35"/>
    <mergeCell ref="D35:E35"/>
    <mergeCell ref="G35:H35"/>
    <mergeCell ref="I35:J35"/>
    <mergeCell ref="M35:N35"/>
    <mergeCell ref="O35:P35"/>
    <mergeCell ref="R35:S35"/>
    <mergeCell ref="T35:U35"/>
    <mergeCell ref="X35:Y35"/>
    <mergeCell ref="Z35:AA35"/>
    <mergeCell ref="AC35:AD35"/>
    <mergeCell ref="AE36:AF36"/>
    <mergeCell ref="B36:C36"/>
    <mergeCell ref="D36:E36"/>
    <mergeCell ref="G36:H36"/>
    <mergeCell ref="I36:J36"/>
    <mergeCell ref="M36:N36"/>
    <mergeCell ref="O36:P36"/>
    <mergeCell ref="R36:S36"/>
    <mergeCell ref="T36:U36"/>
    <mergeCell ref="X36:Y36"/>
    <mergeCell ref="Z36:AA36"/>
    <mergeCell ref="AC36:AD36"/>
    <mergeCell ref="AC37:AD37"/>
    <mergeCell ref="AE37:AF37"/>
    <mergeCell ref="B37:C37"/>
    <mergeCell ref="D37:E37"/>
    <mergeCell ref="G37:H37"/>
    <mergeCell ref="I37:J37"/>
    <mergeCell ref="M37:N37"/>
    <mergeCell ref="O37:P37"/>
    <mergeCell ref="O38:P38"/>
    <mergeCell ref="R37:S37"/>
    <mergeCell ref="T37:U37"/>
    <mergeCell ref="X37:Y37"/>
    <mergeCell ref="Z37:AA37"/>
    <mergeCell ref="B38:C38"/>
    <mergeCell ref="D38:E38"/>
    <mergeCell ref="G38:H38"/>
    <mergeCell ref="I38:J38"/>
    <mergeCell ref="M38:N38"/>
    <mergeCell ref="W40:AA41"/>
    <mergeCell ref="AB40:AF41"/>
    <mergeCell ref="R38:S38"/>
    <mergeCell ref="T38:U38"/>
    <mergeCell ref="X38:Y38"/>
    <mergeCell ref="Z38:AA38"/>
    <mergeCell ref="AC38:AD38"/>
    <mergeCell ref="AE38:AF38"/>
    <mergeCell ref="A44:J45"/>
    <mergeCell ref="L44:U45"/>
    <mergeCell ref="W44:AF45"/>
    <mergeCell ref="D31:G31"/>
    <mergeCell ref="O31:R31"/>
    <mergeCell ref="Z31:AC31"/>
    <mergeCell ref="A42:E43"/>
    <mergeCell ref="F42:J43"/>
    <mergeCell ref="L42:P43"/>
    <mergeCell ref="Q42:U43"/>
    <mergeCell ref="W42:AA43"/>
    <mergeCell ref="AB42:AF43"/>
    <mergeCell ref="A40:E41"/>
    <mergeCell ref="F40:J41"/>
    <mergeCell ref="L40:P41"/>
    <mergeCell ref="Q40:U41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5"/>
  <sheetViews>
    <sheetView topLeftCell="A16" workbookViewId="0">
      <selection activeCell="Z31" sqref="Z31:AC31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244</v>
      </c>
      <c r="C28" s="150"/>
      <c r="D28" s="150"/>
      <c r="E28" s="150"/>
      <c r="J28" s="161"/>
      <c r="L28" s="160" t="str">
        <f>A28</f>
        <v>EVENT: ZONE 10 PENNANT GRADE 3</v>
      </c>
      <c r="N28" s="150"/>
      <c r="O28" s="150"/>
      <c r="P28" s="150"/>
      <c r="U28" s="161"/>
      <c r="W28" s="160" t="str">
        <f>A28</f>
        <v>EVENT: ZONE 10 PENNANT GRADE 3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str">
        <f>Teams!$D$17</f>
        <v>CASTLE HILL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str">
        <f>G30</f>
        <v>CASTLE HILL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str">
        <f>G30</f>
        <v>CASTLE HILL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s="362" t="str">
        <f>Teams!H17</f>
        <v>CASTLE HILL</v>
      </c>
      <c r="E31" s="362"/>
      <c r="F31" s="362"/>
      <c r="G31" s="362"/>
      <c r="J31" s="161"/>
      <c r="L31" s="162"/>
      <c r="M31"/>
      <c r="N31" s="146" t="s">
        <v>2</v>
      </c>
      <c r="O31" s="362" t="str">
        <f>D31</f>
        <v>CASTLE HILL</v>
      </c>
      <c r="P31" s="362"/>
      <c r="Q31" s="362"/>
      <c r="R31" s="362"/>
      <c r="U31" s="161"/>
      <c r="W31" s="162"/>
      <c r="X31"/>
      <c r="Y31" s="146" t="s">
        <v>2</v>
      </c>
      <c r="Z31" s="362" t="str">
        <f>D31</f>
        <v>CASTLE HILL</v>
      </c>
      <c r="AA31" s="362"/>
      <c r="AB31" s="362"/>
      <c r="AC31" s="362"/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C32</f>
        <v>45031</v>
      </c>
      <c r="O32" s="351"/>
      <c r="P32" s="351"/>
      <c r="R32" t="s">
        <v>132</v>
      </c>
      <c r="U32" s="161"/>
      <c r="W32" s="160" t="s">
        <v>139</v>
      </c>
      <c r="Y32" s="351">
        <f>C32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str">
        <f>Teams!$D$17</f>
        <v>CASTLE HILL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str">
        <f>F34</f>
        <v>CASTLE HILL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str">
        <f>F34</f>
        <v>CASTLE HILL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str">
        <f>Teams!$A$18</f>
        <v>GERRY</v>
      </c>
      <c r="C35" s="348"/>
      <c r="D35" s="346" t="str">
        <f>Teams!$B$18</f>
        <v>MIECHELS</v>
      </c>
      <c r="E35" s="346"/>
      <c r="F35" s="146" t="s">
        <v>1</v>
      </c>
      <c r="G35" s="344"/>
      <c r="H35" s="344"/>
      <c r="I35" s="344"/>
      <c r="J35" s="345"/>
      <c r="L35" s="162" t="s">
        <v>1</v>
      </c>
      <c r="M35" s="348" t="str">
        <f>Teams!$A$19</f>
        <v>MANNY</v>
      </c>
      <c r="N35" s="348"/>
      <c r="O35" s="346" t="str">
        <f>Teams!$B$19</f>
        <v>ATTARD</v>
      </c>
      <c r="P35" s="346"/>
      <c r="Q35" s="146" t="s">
        <v>1</v>
      </c>
      <c r="R35" s="344"/>
      <c r="S35" s="344"/>
      <c r="T35" s="344"/>
      <c r="U35" s="345"/>
      <c r="W35" s="162" t="s">
        <v>1</v>
      </c>
      <c r="X35" s="348" t="str">
        <f>Teams!$A$20</f>
        <v xml:space="preserve">CHERYL </v>
      </c>
      <c r="Y35" s="348"/>
      <c r="Z35" s="346" t="str">
        <f>Teams!$B$20</f>
        <v>GILLARD</v>
      </c>
      <c r="AA35" s="346"/>
      <c r="AB35" s="146" t="s">
        <v>1</v>
      </c>
      <c r="AC35" s="344"/>
      <c r="AD35" s="344"/>
      <c r="AE35" s="344"/>
      <c r="AF35" s="345"/>
    </row>
    <row r="36" spans="1:32" ht="22.5" customHeight="1" x14ac:dyDescent="0.25">
      <c r="A36" s="162" t="s">
        <v>4</v>
      </c>
      <c r="B36" s="348" t="str">
        <f>Teams!$D$18</f>
        <v>GRAHAM</v>
      </c>
      <c r="C36" s="348"/>
      <c r="D36" s="347" t="str">
        <f>Teams!$E$18</f>
        <v>COUCHMAN</v>
      </c>
      <c r="E36" s="347"/>
      <c r="F36" s="146" t="s">
        <v>4</v>
      </c>
      <c r="G36" s="340"/>
      <c r="H36" s="340"/>
      <c r="I36" s="340"/>
      <c r="J36" s="341"/>
      <c r="L36" s="162" t="s">
        <v>4</v>
      </c>
      <c r="M36" s="348" t="str">
        <f>Teams!$D$19</f>
        <v>VIKKI</v>
      </c>
      <c r="N36" s="348"/>
      <c r="O36" s="347" t="str">
        <f>Teams!$E$19</f>
        <v>WILSON</v>
      </c>
      <c r="P36" s="347"/>
      <c r="Q36" s="146" t="s">
        <v>4</v>
      </c>
      <c r="R36" s="340"/>
      <c r="S36" s="340"/>
      <c r="T36" s="340"/>
      <c r="U36" s="341"/>
      <c r="W36" s="162" t="s">
        <v>4</v>
      </c>
      <c r="X36" s="348" t="str">
        <f>Teams!$D$20</f>
        <v>MANNY</v>
      </c>
      <c r="Y36" s="348"/>
      <c r="Z36" s="347" t="str">
        <f>Teams!$E$20</f>
        <v>GALEA</v>
      </c>
      <c r="AA36" s="347"/>
      <c r="AB36" s="146" t="s">
        <v>4</v>
      </c>
      <c r="AC36" s="340"/>
      <c r="AD36" s="340"/>
      <c r="AE36" s="340"/>
      <c r="AF36" s="341"/>
    </row>
    <row r="37" spans="1:32" ht="22.5" customHeight="1" x14ac:dyDescent="0.25">
      <c r="A37" s="162" t="s">
        <v>3</v>
      </c>
      <c r="B37" s="348" t="str">
        <f>Teams!$G$18</f>
        <v>SAY LEE</v>
      </c>
      <c r="C37" s="348"/>
      <c r="D37" s="347" t="str">
        <f>Teams!$H$18</f>
        <v>JONES</v>
      </c>
      <c r="E37" s="347"/>
      <c r="F37" s="146" t="s">
        <v>3</v>
      </c>
      <c r="G37" s="340"/>
      <c r="H37" s="340"/>
      <c r="I37" s="340"/>
      <c r="J37" s="341"/>
      <c r="L37" s="162" t="s">
        <v>3</v>
      </c>
      <c r="M37" s="348" t="str">
        <f>Teams!$G$19</f>
        <v>MARK</v>
      </c>
      <c r="N37" s="348"/>
      <c r="O37" s="347" t="str">
        <f>Teams!$H$19</f>
        <v>BEATON</v>
      </c>
      <c r="P37" s="347"/>
      <c r="Q37" s="146" t="s">
        <v>3</v>
      </c>
      <c r="R37" s="340"/>
      <c r="S37" s="340"/>
      <c r="T37" s="340"/>
      <c r="U37" s="341"/>
      <c r="W37" s="162" t="s">
        <v>3</v>
      </c>
      <c r="X37" s="348" t="str">
        <f>Teams!$G$20</f>
        <v>JENNY</v>
      </c>
      <c r="Y37" s="348"/>
      <c r="Z37" s="347" t="str">
        <f>Teams!$H$20</f>
        <v>CLARK</v>
      </c>
      <c r="AA37" s="347"/>
      <c r="AB37" s="146" t="s">
        <v>3</v>
      </c>
      <c r="AC37" s="340"/>
      <c r="AD37" s="340"/>
      <c r="AE37" s="340"/>
      <c r="AF37" s="341"/>
    </row>
    <row r="38" spans="1:32" ht="22.5" customHeight="1" x14ac:dyDescent="0.25">
      <c r="A38" s="162" t="s">
        <v>4</v>
      </c>
      <c r="B38" s="348" t="str">
        <f>Teams!$J$18</f>
        <v>GIANNI</v>
      </c>
      <c r="C38" s="348"/>
      <c r="D38" s="347" t="str">
        <f>Teams!$K$18</f>
        <v>DI PIZIO</v>
      </c>
      <c r="E38" s="347"/>
      <c r="F38" s="146" t="s">
        <v>4</v>
      </c>
      <c r="G38" s="340"/>
      <c r="H38" s="340"/>
      <c r="I38" s="340"/>
      <c r="J38" s="341"/>
      <c r="L38" s="162" t="s">
        <v>4</v>
      </c>
      <c r="M38" s="348" t="str">
        <f>Teams!$J$19</f>
        <v>MORRIS</v>
      </c>
      <c r="N38" s="348"/>
      <c r="O38" s="347" t="str">
        <f>Teams!$K$19</f>
        <v>LUCKWELL</v>
      </c>
      <c r="P38" s="347"/>
      <c r="Q38" s="146" t="s">
        <v>4</v>
      </c>
      <c r="R38" s="340"/>
      <c r="S38" s="340"/>
      <c r="T38" s="340"/>
      <c r="U38" s="341"/>
      <c r="W38" s="162" t="s">
        <v>4</v>
      </c>
      <c r="X38" s="348" t="str">
        <f>Teams!$J$20</f>
        <v>TONY</v>
      </c>
      <c r="Y38" s="348"/>
      <c r="Z38" s="347" t="str">
        <f>Teams!$K$20</f>
        <v>CLARK</v>
      </c>
      <c r="AA38" s="347"/>
      <c r="AB38" s="146" t="s">
        <v>4</v>
      </c>
      <c r="AC38" s="340"/>
      <c r="AD38" s="340"/>
      <c r="AE38" s="340"/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sheetProtection sheet="1" objects="1" scenarios="1"/>
  <mergeCells count="99">
    <mergeCell ref="I2:J2"/>
    <mergeCell ref="A2:A3"/>
    <mergeCell ref="B2:C2"/>
    <mergeCell ref="D2:E2"/>
    <mergeCell ref="F2:F3"/>
    <mergeCell ref="G2:H2"/>
    <mergeCell ref="AE2:AF2"/>
    <mergeCell ref="L2:L3"/>
    <mergeCell ref="M2:N2"/>
    <mergeCell ref="O2:P2"/>
    <mergeCell ref="Q2:Q3"/>
    <mergeCell ref="R2:S2"/>
    <mergeCell ref="T2:U2"/>
    <mergeCell ref="W2:W3"/>
    <mergeCell ref="X2:Y2"/>
    <mergeCell ref="Z2:AA2"/>
    <mergeCell ref="AB2:AB3"/>
    <mergeCell ref="AC2:AD2"/>
    <mergeCell ref="A30:E30"/>
    <mergeCell ref="G30:J30"/>
    <mergeCell ref="L30:P30"/>
    <mergeCell ref="R30:U30"/>
    <mergeCell ref="AC30:AF30"/>
    <mergeCell ref="AB34:AE34"/>
    <mergeCell ref="D31:G31"/>
    <mergeCell ref="O31:R31"/>
    <mergeCell ref="Z31:AC31"/>
    <mergeCell ref="C32:E32"/>
    <mergeCell ref="N32:P32"/>
    <mergeCell ref="Y32:AA32"/>
    <mergeCell ref="A34:D34"/>
    <mergeCell ref="F34:I34"/>
    <mergeCell ref="L34:O34"/>
    <mergeCell ref="Q34:T34"/>
    <mergeCell ref="W34:Z34"/>
    <mergeCell ref="AE35:AF35"/>
    <mergeCell ref="B35:C35"/>
    <mergeCell ref="D35:E35"/>
    <mergeCell ref="G35:H35"/>
    <mergeCell ref="I35:J35"/>
    <mergeCell ref="M35:N35"/>
    <mergeCell ref="O35:P35"/>
    <mergeCell ref="R35:S35"/>
    <mergeCell ref="T35:U35"/>
    <mergeCell ref="X35:Y35"/>
    <mergeCell ref="Z35:AA35"/>
    <mergeCell ref="AC35:AD35"/>
    <mergeCell ref="AE36:AF36"/>
    <mergeCell ref="B36:C36"/>
    <mergeCell ref="D36:E36"/>
    <mergeCell ref="G36:H36"/>
    <mergeCell ref="I36:J36"/>
    <mergeCell ref="M36:N36"/>
    <mergeCell ref="O36:P36"/>
    <mergeCell ref="R36:S36"/>
    <mergeCell ref="T36:U36"/>
    <mergeCell ref="X36:Y36"/>
    <mergeCell ref="Z36:AA36"/>
    <mergeCell ref="AC36:AD36"/>
    <mergeCell ref="AE37:AF37"/>
    <mergeCell ref="B37:C37"/>
    <mergeCell ref="D37:E37"/>
    <mergeCell ref="G37:H37"/>
    <mergeCell ref="I37:J37"/>
    <mergeCell ref="M37:N37"/>
    <mergeCell ref="O37:P37"/>
    <mergeCell ref="R37:S37"/>
    <mergeCell ref="T37:U37"/>
    <mergeCell ref="X37:Y37"/>
    <mergeCell ref="Z37:AA37"/>
    <mergeCell ref="AC37:AD37"/>
    <mergeCell ref="AE38:AF38"/>
    <mergeCell ref="B38:C38"/>
    <mergeCell ref="D38:E38"/>
    <mergeCell ref="G38:H38"/>
    <mergeCell ref="I38:J38"/>
    <mergeCell ref="M38:N38"/>
    <mergeCell ref="O38:P38"/>
    <mergeCell ref="R38:S38"/>
    <mergeCell ref="T38:U38"/>
    <mergeCell ref="X38:Y38"/>
    <mergeCell ref="Z38:AA38"/>
    <mergeCell ref="AC38:AD38"/>
    <mergeCell ref="A44:J45"/>
    <mergeCell ref="L44:U45"/>
    <mergeCell ref="W44:AF45"/>
    <mergeCell ref="W30:AA30"/>
    <mergeCell ref="A42:E43"/>
    <mergeCell ref="F42:J43"/>
    <mergeCell ref="L42:P43"/>
    <mergeCell ref="Q42:U43"/>
    <mergeCell ref="W42:AA43"/>
    <mergeCell ref="AB42:AF43"/>
    <mergeCell ref="A40:E41"/>
    <mergeCell ref="F40:J41"/>
    <mergeCell ref="L40:P41"/>
    <mergeCell ref="Q40:U41"/>
    <mergeCell ref="W40:AA41"/>
    <mergeCell ref="AB40:AF41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5"/>
  <sheetViews>
    <sheetView topLeftCell="A16" workbookViewId="0">
      <selection activeCell="Z31" sqref="Z31:AC31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141</v>
      </c>
      <c r="C28" s="150"/>
      <c r="D28" s="150"/>
      <c r="E28" s="150"/>
      <c r="J28" s="161"/>
      <c r="L28" s="160" t="str">
        <f>A28</f>
        <v>EVENT: ZONE 10 PENNANT GRADE 5</v>
      </c>
      <c r="N28" s="150"/>
      <c r="O28" s="150"/>
      <c r="P28" s="150"/>
      <c r="U28" s="161"/>
      <c r="W28" s="160" t="str">
        <f>A28</f>
        <v>EVENT: ZONE 10 PENNANT GRADE 5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str">
        <f>Teams!$D$22</f>
        <v>PUTNEY TENNYSON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str">
        <f>G30</f>
        <v>PUTNEY TENNYSON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str">
        <f>G30</f>
        <v>PUTNEY TENNYSON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s="362" t="str">
        <f>Teams!H22</f>
        <v>MERRYLANDS</v>
      </c>
      <c r="E31" s="362"/>
      <c r="F31" s="362"/>
      <c r="G31" s="362"/>
      <c r="J31" s="161"/>
      <c r="L31" s="162"/>
      <c r="M31"/>
      <c r="N31" s="146" t="s">
        <v>2</v>
      </c>
      <c r="O31" s="362" t="str">
        <f>D31</f>
        <v>MERRYLANDS</v>
      </c>
      <c r="P31" s="362"/>
      <c r="Q31" s="362"/>
      <c r="R31" s="362"/>
      <c r="U31" s="161"/>
      <c r="W31" s="162"/>
      <c r="X31"/>
      <c r="Y31" s="146" t="s">
        <v>2</v>
      </c>
      <c r="Z31" s="362" t="str">
        <f>D31</f>
        <v>MERRYLANDS</v>
      </c>
      <c r="AA31" s="362"/>
      <c r="AB31" s="362"/>
      <c r="AC31" s="362"/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C32</f>
        <v>45031</v>
      </c>
      <c r="O32" s="351"/>
      <c r="P32" s="351"/>
      <c r="R32" t="s">
        <v>132</v>
      </c>
      <c r="U32" s="161"/>
      <c r="W32" s="160" t="s">
        <v>139</v>
      </c>
      <c r="Y32" s="351">
        <f>C32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str">
        <f>Teams!$D$22</f>
        <v>PUTNEY TENNYSON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str">
        <f>F34</f>
        <v>PUTNEY TENNYSON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str">
        <f>F34</f>
        <v>PUTNEY TENNYSON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str">
        <f>Teams!$A$23</f>
        <v>MAUREEN</v>
      </c>
      <c r="C35" s="348"/>
      <c r="D35" s="346" t="str">
        <f>Teams!$B$23</f>
        <v>RANDELL</v>
      </c>
      <c r="E35" s="346"/>
      <c r="F35" s="146" t="s">
        <v>1</v>
      </c>
      <c r="G35" s="344"/>
      <c r="H35" s="344"/>
      <c r="I35" s="344"/>
      <c r="J35" s="345"/>
      <c r="L35" s="162" t="s">
        <v>1</v>
      </c>
      <c r="M35" s="348" t="str">
        <f>Teams!$A$24</f>
        <v>PINO</v>
      </c>
      <c r="N35" s="348"/>
      <c r="O35" s="346" t="str">
        <f>Teams!$B$24</f>
        <v>RONCONE</v>
      </c>
      <c r="P35" s="346"/>
      <c r="Q35" s="146" t="s">
        <v>1</v>
      </c>
      <c r="R35" s="344"/>
      <c r="S35" s="344"/>
      <c r="T35" s="344"/>
      <c r="U35" s="345"/>
      <c r="W35" s="162" t="s">
        <v>1</v>
      </c>
      <c r="X35" s="348" t="str">
        <f>Teams!$A$25</f>
        <v>TRACEY</v>
      </c>
      <c r="Y35" s="348"/>
      <c r="Z35" s="346" t="str">
        <f>Teams!$B$25</f>
        <v>WILLIAMS</v>
      </c>
      <c r="AA35" s="346"/>
      <c r="AB35" s="146" t="s">
        <v>1</v>
      </c>
      <c r="AC35" s="344"/>
      <c r="AD35" s="344"/>
      <c r="AE35" s="344"/>
      <c r="AF35" s="345"/>
    </row>
    <row r="36" spans="1:32" ht="22.5" customHeight="1" x14ac:dyDescent="0.25">
      <c r="A36" s="162" t="s">
        <v>4</v>
      </c>
      <c r="B36" s="348" t="str">
        <f>Teams!$D$23</f>
        <v>ROBYN</v>
      </c>
      <c r="C36" s="348"/>
      <c r="D36" s="347" t="str">
        <f>Teams!$E$23</f>
        <v>SMITH</v>
      </c>
      <c r="E36" s="347"/>
      <c r="F36" s="146" t="s">
        <v>4</v>
      </c>
      <c r="G36" s="340"/>
      <c r="H36" s="340"/>
      <c r="I36" s="340"/>
      <c r="J36" s="341"/>
      <c r="L36" s="162" t="s">
        <v>4</v>
      </c>
      <c r="M36" s="348" t="str">
        <f>Teams!$D$24</f>
        <v>PETER</v>
      </c>
      <c r="N36" s="348"/>
      <c r="O36" s="347" t="str">
        <f>Teams!$E$24</f>
        <v>TOFFOLON</v>
      </c>
      <c r="P36" s="347"/>
      <c r="Q36" s="146" t="s">
        <v>4</v>
      </c>
      <c r="R36" s="340"/>
      <c r="S36" s="340"/>
      <c r="T36" s="340"/>
      <c r="U36" s="341"/>
      <c r="W36" s="162" t="s">
        <v>4</v>
      </c>
      <c r="X36" s="348" t="str">
        <f>Teams!$D$25</f>
        <v>IAN</v>
      </c>
      <c r="Y36" s="348"/>
      <c r="Z36" s="347" t="str">
        <f>Teams!$E$25</f>
        <v>ROTHERY</v>
      </c>
      <c r="AA36" s="347"/>
      <c r="AB36" s="146" t="s">
        <v>4</v>
      </c>
      <c r="AC36" s="340"/>
      <c r="AD36" s="340"/>
      <c r="AE36" s="340"/>
      <c r="AF36" s="341"/>
    </row>
    <row r="37" spans="1:32" ht="22.5" customHeight="1" x14ac:dyDescent="0.25">
      <c r="A37" s="162" t="s">
        <v>3</v>
      </c>
      <c r="B37" s="348" t="str">
        <f>Teams!$G$23</f>
        <v>TOM</v>
      </c>
      <c r="C37" s="348"/>
      <c r="D37" s="347" t="str">
        <f>Teams!$H$23</f>
        <v>CHOY</v>
      </c>
      <c r="E37" s="347"/>
      <c r="F37" s="146" t="s">
        <v>3</v>
      </c>
      <c r="G37" s="340"/>
      <c r="H37" s="340"/>
      <c r="I37" s="340"/>
      <c r="J37" s="341"/>
      <c r="L37" s="162" t="s">
        <v>3</v>
      </c>
      <c r="M37" s="348" t="str">
        <f>Teams!$G$24</f>
        <v xml:space="preserve">GARY </v>
      </c>
      <c r="N37" s="348"/>
      <c r="O37" s="347" t="str">
        <f>Teams!$H$24</f>
        <v>TIDYMAN</v>
      </c>
      <c r="P37" s="347"/>
      <c r="Q37" s="146" t="s">
        <v>3</v>
      </c>
      <c r="R37" s="340"/>
      <c r="S37" s="340"/>
      <c r="T37" s="340"/>
      <c r="U37" s="341"/>
      <c r="W37" s="162" t="s">
        <v>3</v>
      </c>
      <c r="X37" s="348" t="str">
        <f>Teams!$G$25</f>
        <v>PETER</v>
      </c>
      <c r="Y37" s="348"/>
      <c r="Z37" s="347" t="str">
        <f>Teams!$H$25</f>
        <v>BUNGATE</v>
      </c>
      <c r="AA37" s="347"/>
      <c r="AB37" s="146" t="s">
        <v>3</v>
      </c>
      <c r="AC37" s="340"/>
      <c r="AD37" s="340"/>
      <c r="AE37" s="340"/>
      <c r="AF37" s="341"/>
    </row>
    <row r="38" spans="1:32" ht="22.5" customHeight="1" x14ac:dyDescent="0.25">
      <c r="A38" s="162" t="s">
        <v>4</v>
      </c>
      <c r="B38" s="348" t="str">
        <f>Teams!$J$23</f>
        <v>PAUL</v>
      </c>
      <c r="C38" s="348"/>
      <c r="D38" s="347" t="str">
        <f>Teams!$K$23</f>
        <v>REDOLFI</v>
      </c>
      <c r="E38" s="347"/>
      <c r="F38" s="146" t="s">
        <v>4</v>
      </c>
      <c r="G38" s="340"/>
      <c r="H38" s="340"/>
      <c r="I38" s="340"/>
      <c r="J38" s="341"/>
      <c r="L38" s="162" t="s">
        <v>4</v>
      </c>
      <c r="M38" s="348" t="str">
        <f>Teams!$J$24</f>
        <v>GUNTER</v>
      </c>
      <c r="N38" s="348"/>
      <c r="O38" s="347" t="str">
        <f>Teams!$K$24</f>
        <v>SCHMIDT</v>
      </c>
      <c r="P38" s="347"/>
      <c r="Q38" s="146" t="s">
        <v>4</v>
      </c>
      <c r="R38" s="340"/>
      <c r="S38" s="340"/>
      <c r="T38" s="340"/>
      <c r="U38" s="341"/>
      <c r="W38" s="162" t="s">
        <v>4</v>
      </c>
      <c r="X38" s="348" t="str">
        <f>Teams!$J$25</f>
        <v>SHANE</v>
      </c>
      <c r="Y38" s="348"/>
      <c r="Z38" s="347" t="str">
        <f>Teams!$K$25</f>
        <v>BRYDON</v>
      </c>
      <c r="AA38" s="347"/>
      <c r="AB38" s="146" t="s">
        <v>4</v>
      </c>
      <c r="AC38" s="340"/>
      <c r="AD38" s="340"/>
      <c r="AE38" s="340"/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sheetProtection sheet="1" objects="1" scenarios="1"/>
  <mergeCells count="99">
    <mergeCell ref="T2:U2"/>
    <mergeCell ref="A2:A3"/>
    <mergeCell ref="B2:C2"/>
    <mergeCell ref="D2:E2"/>
    <mergeCell ref="F2:F3"/>
    <mergeCell ref="G2:H2"/>
    <mergeCell ref="I2:J2"/>
    <mergeCell ref="L2:L3"/>
    <mergeCell ref="M2:N2"/>
    <mergeCell ref="O2:P2"/>
    <mergeCell ref="Q2:Q3"/>
    <mergeCell ref="R2:S2"/>
    <mergeCell ref="AC30:AF30"/>
    <mergeCell ref="W2:W3"/>
    <mergeCell ref="X2:Y2"/>
    <mergeCell ref="Z2:AA2"/>
    <mergeCell ref="AB2:AB3"/>
    <mergeCell ref="AC2:AD2"/>
    <mergeCell ref="AE2:AF2"/>
    <mergeCell ref="A30:E30"/>
    <mergeCell ref="G30:J30"/>
    <mergeCell ref="L30:P30"/>
    <mergeCell ref="R30:U30"/>
    <mergeCell ref="W30:AA30"/>
    <mergeCell ref="AB34:AE34"/>
    <mergeCell ref="D31:G31"/>
    <mergeCell ref="O31:R31"/>
    <mergeCell ref="Z31:AC31"/>
    <mergeCell ref="C32:E32"/>
    <mergeCell ref="N32:P32"/>
    <mergeCell ref="Y32:AA32"/>
    <mergeCell ref="A34:D34"/>
    <mergeCell ref="F34:I34"/>
    <mergeCell ref="L34:O34"/>
    <mergeCell ref="Q34:T34"/>
    <mergeCell ref="W34:Z34"/>
    <mergeCell ref="AE35:AF35"/>
    <mergeCell ref="B35:C35"/>
    <mergeCell ref="D35:E35"/>
    <mergeCell ref="G35:H35"/>
    <mergeCell ref="I35:J35"/>
    <mergeCell ref="M35:N35"/>
    <mergeCell ref="O35:P35"/>
    <mergeCell ref="R35:S35"/>
    <mergeCell ref="T35:U35"/>
    <mergeCell ref="X35:Y35"/>
    <mergeCell ref="Z35:AA35"/>
    <mergeCell ref="AC35:AD35"/>
    <mergeCell ref="AE36:AF36"/>
    <mergeCell ref="B36:C36"/>
    <mergeCell ref="D36:E36"/>
    <mergeCell ref="G36:H36"/>
    <mergeCell ref="I36:J36"/>
    <mergeCell ref="M36:N36"/>
    <mergeCell ref="O36:P36"/>
    <mergeCell ref="R36:S36"/>
    <mergeCell ref="T36:U36"/>
    <mergeCell ref="X36:Y36"/>
    <mergeCell ref="Z36:AA36"/>
    <mergeCell ref="AC36:AD36"/>
    <mergeCell ref="AC37:AD37"/>
    <mergeCell ref="AE37:AF37"/>
    <mergeCell ref="B37:C37"/>
    <mergeCell ref="D37:E37"/>
    <mergeCell ref="G37:H37"/>
    <mergeCell ref="I37:J37"/>
    <mergeCell ref="M37:N37"/>
    <mergeCell ref="O37:P37"/>
    <mergeCell ref="O38:P38"/>
    <mergeCell ref="R37:S37"/>
    <mergeCell ref="T37:U37"/>
    <mergeCell ref="X37:Y37"/>
    <mergeCell ref="Z37:AA37"/>
    <mergeCell ref="B38:C38"/>
    <mergeCell ref="D38:E38"/>
    <mergeCell ref="G38:H38"/>
    <mergeCell ref="I38:J38"/>
    <mergeCell ref="M38:N38"/>
    <mergeCell ref="AB40:AF41"/>
    <mergeCell ref="R38:S38"/>
    <mergeCell ref="T38:U38"/>
    <mergeCell ref="X38:Y38"/>
    <mergeCell ref="Z38:AA38"/>
    <mergeCell ref="AC38:AD38"/>
    <mergeCell ref="AE38:AF38"/>
    <mergeCell ref="A40:E41"/>
    <mergeCell ref="F40:J41"/>
    <mergeCell ref="L40:P41"/>
    <mergeCell ref="Q40:U41"/>
    <mergeCell ref="W40:AA41"/>
    <mergeCell ref="A44:J45"/>
    <mergeCell ref="L44:U45"/>
    <mergeCell ref="W44:AF45"/>
    <mergeCell ref="A42:E43"/>
    <mergeCell ref="F42:J43"/>
    <mergeCell ref="L42:P43"/>
    <mergeCell ref="Q42:U43"/>
    <mergeCell ref="W42:AA43"/>
    <mergeCell ref="AB42:AF43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5"/>
  <sheetViews>
    <sheetView topLeftCell="A13" workbookViewId="0">
      <selection activeCell="Z31" sqref="Z31:AC31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245</v>
      </c>
      <c r="C28" s="150"/>
      <c r="D28" s="150"/>
      <c r="E28" s="150"/>
      <c r="J28" s="161"/>
      <c r="L28" s="160" t="str">
        <f>A28</f>
        <v>EVENT: ZONE 10 PENNANT GRADE 6 Green</v>
      </c>
      <c r="N28" s="150"/>
      <c r="O28" s="150"/>
      <c r="P28" s="150"/>
      <c r="U28" s="161"/>
      <c r="W28" s="160" t="str">
        <f>A28</f>
        <v>EVENT: ZONE 10 PENNANT GRADE 6 Green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str">
        <f>Teams!$D$27</f>
        <v>CASTLE HILL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str">
        <f>G30</f>
        <v>CASTLE HILL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str">
        <f>G30</f>
        <v>CASTLE HILL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s="362" t="str">
        <f>Teams!H27</f>
        <v>GUILDFORD</v>
      </c>
      <c r="E31" s="362"/>
      <c r="F31" s="362"/>
      <c r="G31" s="362"/>
      <c r="J31" s="161"/>
      <c r="L31" s="162"/>
      <c r="M31"/>
      <c r="N31" s="146" t="s">
        <v>2</v>
      </c>
      <c r="O31" s="362" t="str">
        <f>D31</f>
        <v>GUILDFORD</v>
      </c>
      <c r="P31" s="362"/>
      <c r="Q31" s="362"/>
      <c r="R31" s="362"/>
      <c r="U31" s="161"/>
      <c r="W31" s="162"/>
      <c r="X31"/>
      <c r="Y31" s="146" t="s">
        <v>2</v>
      </c>
      <c r="Z31" s="362" t="str">
        <f>D31</f>
        <v>GUILDFORD</v>
      </c>
      <c r="AA31" s="362"/>
      <c r="AB31" s="362"/>
      <c r="AC31" s="362"/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C32</f>
        <v>45031</v>
      </c>
      <c r="O32" s="351"/>
      <c r="P32" s="351"/>
      <c r="R32" t="s">
        <v>132</v>
      </c>
      <c r="U32" s="161"/>
      <c r="W32" s="160" t="s">
        <v>139</v>
      </c>
      <c r="Y32" s="351">
        <f>C32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str">
        <f>Teams!$D$27</f>
        <v>CASTLE HILL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str">
        <f>F34</f>
        <v>CASTLE HILL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str">
        <f>F34</f>
        <v>CASTLE HILL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str">
        <f>Teams!$A$28</f>
        <v>UNA</v>
      </c>
      <c r="C35" s="348"/>
      <c r="D35" s="346" t="str">
        <f>Teams!$B$28</f>
        <v>BELL</v>
      </c>
      <c r="E35" s="346"/>
      <c r="F35" s="146" t="s">
        <v>1</v>
      </c>
      <c r="G35" s="344"/>
      <c r="H35" s="344"/>
      <c r="I35" s="344"/>
      <c r="J35" s="345"/>
      <c r="L35" s="162" t="s">
        <v>1</v>
      </c>
      <c r="M35" s="348" t="str">
        <f>Teams!$A$29</f>
        <v>RAY</v>
      </c>
      <c r="N35" s="348"/>
      <c r="O35" s="346" t="str">
        <f>Teams!$B$29</f>
        <v>TERTELI</v>
      </c>
      <c r="P35" s="346"/>
      <c r="Q35" s="146" t="s">
        <v>1</v>
      </c>
      <c r="R35" s="344"/>
      <c r="S35" s="344"/>
      <c r="T35" s="344"/>
      <c r="U35" s="345"/>
      <c r="W35" s="162" t="s">
        <v>1</v>
      </c>
      <c r="X35" s="348" t="str">
        <f>Teams!$A$30</f>
        <v>JACKIE</v>
      </c>
      <c r="Y35" s="348"/>
      <c r="Z35" s="346" t="str">
        <f>Teams!$B$30</f>
        <v>CLARIDGE</v>
      </c>
      <c r="AA35" s="346"/>
      <c r="AB35" s="146" t="s">
        <v>1</v>
      </c>
      <c r="AC35" s="344"/>
      <c r="AD35" s="344"/>
      <c r="AE35" s="344"/>
      <c r="AF35" s="345"/>
    </row>
    <row r="36" spans="1:32" ht="22.5" customHeight="1" x14ac:dyDescent="0.25">
      <c r="A36" s="162" t="s">
        <v>4</v>
      </c>
      <c r="B36" s="348" t="str">
        <f>Teams!$D$28</f>
        <v>BRIAN</v>
      </c>
      <c r="C36" s="348"/>
      <c r="D36" s="347" t="str">
        <f>Teams!$E$28</f>
        <v>SHERLOCK</v>
      </c>
      <c r="E36" s="347"/>
      <c r="F36" s="146" t="s">
        <v>4</v>
      </c>
      <c r="G36" s="340"/>
      <c r="H36" s="340"/>
      <c r="I36" s="340"/>
      <c r="J36" s="341"/>
      <c r="L36" s="162" t="s">
        <v>4</v>
      </c>
      <c r="M36" s="348" t="str">
        <f>Teams!$D$29</f>
        <v>BARB</v>
      </c>
      <c r="N36" s="348"/>
      <c r="O36" s="347" t="str">
        <f>Teams!$E$29</f>
        <v>BUNGATE</v>
      </c>
      <c r="P36" s="347"/>
      <c r="Q36" s="146" t="s">
        <v>4</v>
      </c>
      <c r="R36" s="340"/>
      <c r="S36" s="340"/>
      <c r="T36" s="340"/>
      <c r="U36" s="341"/>
      <c r="W36" s="162" t="s">
        <v>4</v>
      </c>
      <c r="X36" s="348" t="str">
        <f>Teams!$D$30</f>
        <v>JOHN</v>
      </c>
      <c r="Y36" s="348"/>
      <c r="Z36" s="347" t="str">
        <f>Teams!$E$30</f>
        <v>ATTARD</v>
      </c>
      <c r="AA36" s="347"/>
      <c r="AB36" s="146" t="s">
        <v>4</v>
      </c>
      <c r="AC36" s="340"/>
      <c r="AD36" s="340"/>
      <c r="AE36" s="340"/>
      <c r="AF36" s="341"/>
    </row>
    <row r="37" spans="1:32" ht="22.5" customHeight="1" x14ac:dyDescent="0.25">
      <c r="A37" s="162" t="s">
        <v>3</v>
      </c>
      <c r="B37" s="348" t="str">
        <f>Teams!$G$28</f>
        <v>PETER</v>
      </c>
      <c r="C37" s="348"/>
      <c r="D37" s="347" t="str">
        <f>Teams!$H$28</f>
        <v>REECE</v>
      </c>
      <c r="E37" s="347"/>
      <c r="F37" s="146" t="s">
        <v>3</v>
      </c>
      <c r="G37" s="340"/>
      <c r="H37" s="340"/>
      <c r="I37" s="340"/>
      <c r="J37" s="341"/>
      <c r="L37" s="162" t="s">
        <v>3</v>
      </c>
      <c r="M37" s="348" t="str">
        <f>Teams!$G$29</f>
        <v>BOB</v>
      </c>
      <c r="N37" s="348"/>
      <c r="O37" s="347" t="str">
        <f>Teams!$H$29</f>
        <v>OHMSEN</v>
      </c>
      <c r="P37" s="347"/>
      <c r="Q37" s="146" t="s">
        <v>3</v>
      </c>
      <c r="R37" s="340"/>
      <c r="S37" s="340"/>
      <c r="T37" s="340"/>
      <c r="U37" s="341"/>
      <c r="W37" s="162" t="s">
        <v>3</v>
      </c>
      <c r="X37" s="348" t="str">
        <f>Teams!$G$30</f>
        <v>JULIE</v>
      </c>
      <c r="Y37" s="348"/>
      <c r="Z37" s="347" t="str">
        <f>Teams!$H$30</f>
        <v>ROTHERY</v>
      </c>
      <c r="AA37" s="347"/>
      <c r="AB37" s="146" t="s">
        <v>3</v>
      </c>
      <c r="AC37" s="340"/>
      <c r="AD37" s="340"/>
      <c r="AE37" s="340"/>
      <c r="AF37" s="341"/>
    </row>
    <row r="38" spans="1:32" ht="22.5" customHeight="1" x14ac:dyDescent="0.25">
      <c r="A38" s="162" t="s">
        <v>4</v>
      </c>
      <c r="B38" s="348" t="str">
        <f>Teams!$J$28</f>
        <v>STEVE</v>
      </c>
      <c r="C38" s="348"/>
      <c r="D38" s="347" t="str">
        <f>Teams!$K$28</f>
        <v>HOWARD</v>
      </c>
      <c r="E38" s="347"/>
      <c r="F38" s="146" t="s">
        <v>4</v>
      </c>
      <c r="G38" s="340"/>
      <c r="H38" s="340"/>
      <c r="I38" s="340"/>
      <c r="J38" s="341"/>
      <c r="L38" s="162" t="s">
        <v>4</v>
      </c>
      <c r="M38" s="348" t="str">
        <f>Teams!$J$29</f>
        <v>FRANCES</v>
      </c>
      <c r="N38" s="348"/>
      <c r="O38" s="347" t="str">
        <f>Teams!$K$29</f>
        <v>MIECHELS</v>
      </c>
      <c r="P38" s="347"/>
      <c r="Q38" s="146" t="s">
        <v>4</v>
      </c>
      <c r="R38" s="340"/>
      <c r="S38" s="340"/>
      <c r="T38" s="340"/>
      <c r="U38" s="341"/>
      <c r="W38" s="162" t="s">
        <v>4</v>
      </c>
      <c r="X38" s="348" t="str">
        <f>Teams!$J$30</f>
        <v>RICHARD</v>
      </c>
      <c r="Y38" s="348"/>
      <c r="Z38" s="347" t="str">
        <f>Teams!$K$30</f>
        <v>MULHERON</v>
      </c>
      <c r="AA38" s="347"/>
      <c r="AB38" s="146" t="s">
        <v>4</v>
      </c>
      <c r="AC38" s="340"/>
      <c r="AD38" s="340"/>
      <c r="AE38" s="340"/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sheetProtection sheet="1" objects="1" scenarios="1"/>
  <mergeCells count="99">
    <mergeCell ref="T2:U2"/>
    <mergeCell ref="A2:A3"/>
    <mergeCell ref="B2:C2"/>
    <mergeCell ref="D2:E2"/>
    <mergeCell ref="F2:F3"/>
    <mergeCell ref="G2:H2"/>
    <mergeCell ref="I2:J2"/>
    <mergeCell ref="L2:L3"/>
    <mergeCell ref="M2:N2"/>
    <mergeCell ref="O2:P2"/>
    <mergeCell ref="Q2:Q3"/>
    <mergeCell ref="R2:S2"/>
    <mergeCell ref="AC30:AF30"/>
    <mergeCell ref="W2:W3"/>
    <mergeCell ref="X2:Y2"/>
    <mergeCell ref="Z2:AA2"/>
    <mergeCell ref="AB2:AB3"/>
    <mergeCell ref="AC2:AD2"/>
    <mergeCell ref="AE2:AF2"/>
    <mergeCell ref="A30:E30"/>
    <mergeCell ref="G30:J30"/>
    <mergeCell ref="L30:P30"/>
    <mergeCell ref="R30:U30"/>
    <mergeCell ref="W30:AA30"/>
    <mergeCell ref="AB34:AE34"/>
    <mergeCell ref="D31:G31"/>
    <mergeCell ref="O31:R31"/>
    <mergeCell ref="Z31:AC31"/>
    <mergeCell ref="C32:E32"/>
    <mergeCell ref="N32:P32"/>
    <mergeCell ref="Y32:AA32"/>
    <mergeCell ref="A34:D34"/>
    <mergeCell ref="F34:I34"/>
    <mergeCell ref="L34:O34"/>
    <mergeCell ref="Q34:T34"/>
    <mergeCell ref="W34:Z34"/>
    <mergeCell ref="AE35:AF35"/>
    <mergeCell ref="B35:C35"/>
    <mergeCell ref="D35:E35"/>
    <mergeCell ref="G35:H35"/>
    <mergeCell ref="I35:J35"/>
    <mergeCell ref="M35:N35"/>
    <mergeCell ref="O35:P35"/>
    <mergeCell ref="R35:S35"/>
    <mergeCell ref="T35:U35"/>
    <mergeCell ref="X35:Y35"/>
    <mergeCell ref="Z35:AA35"/>
    <mergeCell ref="AC35:AD35"/>
    <mergeCell ref="AE36:AF36"/>
    <mergeCell ref="B36:C36"/>
    <mergeCell ref="D36:E36"/>
    <mergeCell ref="G36:H36"/>
    <mergeCell ref="I36:J36"/>
    <mergeCell ref="M36:N36"/>
    <mergeCell ref="O36:P36"/>
    <mergeCell ref="R36:S36"/>
    <mergeCell ref="T36:U36"/>
    <mergeCell ref="X36:Y36"/>
    <mergeCell ref="Z36:AA36"/>
    <mergeCell ref="AC36:AD36"/>
    <mergeCell ref="AC37:AD37"/>
    <mergeCell ref="AE37:AF37"/>
    <mergeCell ref="B37:C37"/>
    <mergeCell ref="D37:E37"/>
    <mergeCell ref="G37:H37"/>
    <mergeCell ref="I37:J37"/>
    <mergeCell ref="M37:N37"/>
    <mergeCell ref="O37:P37"/>
    <mergeCell ref="O38:P38"/>
    <mergeCell ref="R37:S37"/>
    <mergeCell ref="T37:U37"/>
    <mergeCell ref="X37:Y37"/>
    <mergeCell ref="Z37:AA37"/>
    <mergeCell ref="B38:C38"/>
    <mergeCell ref="D38:E38"/>
    <mergeCell ref="G38:H38"/>
    <mergeCell ref="I38:J38"/>
    <mergeCell ref="M38:N38"/>
    <mergeCell ref="AB40:AF41"/>
    <mergeCell ref="R38:S38"/>
    <mergeCell ref="T38:U38"/>
    <mergeCell ref="X38:Y38"/>
    <mergeCell ref="Z38:AA38"/>
    <mergeCell ref="AC38:AD38"/>
    <mergeCell ref="AE38:AF38"/>
    <mergeCell ref="A40:E41"/>
    <mergeCell ref="F40:J41"/>
    <mergeCell ref="L40:P41"/>
    <mergeCell ref="Q40:U41"/>
    <mergeCell ref="W40:AA41"/>
    <mergeCell ref="A44:J45"/>
    <mergeCell ref="L44:U45"/>
    <mergeCell ref="W44:AF45"/>
    <mergeCell ref="A42:E43"/>
    <mergeCell ref="F42:J43"/>
    <mergeCell ref="L42:P43"/>
    <mergeCell ref="Q42:U43"/>
    <mergeCell ref="W42:AA43"/>
    <mergeCell ref="AB42:AF43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5"/>
  <sheetViews>
    <sheetView topLeftCell="A13" workbookViewId="0">
      <selection activeCell="Z31" sqref="Z31:AC31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246</v>
      </c>
      <c r="C28" s="150"/>
      <c r="D28" s="150"/>
      <c r="E28" s="150"/>
      <c r="J28" s="161"/>
      <c r="L28" s="160" t="str">
        <f>A28</f>
        <v>EVENT: ZONE 10 PENNANT GRADE 6 Gold</v>
      </c>
      <c r="N28" s="150"/>
      <c r="O28" s="150"/>
      <c r="P28" s="150"/>
      <c r="U28" s="161"/>
      <c r="W28" s="160" t="str">
        <f>A28</f>
        <v>EVENT: ZONE 10 PENNANT GRADE 6 Gold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str">
        <f>Teams!$D$32</f>
        <v>NORTHMEAD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str">
        <f>G30</f>
        <v>NORTHMEAD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str">
        <f>G30</f>
        <v>NORTHMEAD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s="362" t="str">
        <f>Teams!H32</f>
        <v>NORTHMEAD</v>
      </c>
      <c r="E31" s="362"/>
      <c r="F31" s="362"/>
      <c r="G31" s="362"/>
      <c r="J31" s="161"/>
      <c r="L31" s="162"/>
      <c r="M31"/>
      <c r="N31" s="146" t="s">
        <v>2</v>
      </c>
      <c r="O31" s="362" t="str">
        <f>D31</f>
        <v>NORTHMEAD</v>
      </c>
      <c r="P31" s="362"/>
      <c r="Q31" s="362"/>
      <c r="R31" s="362"/>
      <c r="U31" s="161"/>
      <c r="W31" s="162"/>
      <c r="X31"/>
      <c r="Y31" s="146" t="s">
        <v>2</v>
      </c>
      <c r="Z31" s="362" t="str">
        <f>D31</f>
        <v>NORTHMEAD</v>
      </c>
      <c r="AA31" s="362"/>
      <c r="AB31" s="362"/>
      <c r="AC31" s="362"/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C32</f>
        <v>45031</v>
      </c>
      <c r="O32" s="351"/>
      <c r="P32" s="351"/>
      <c r="R32" t="s">
        <v>132</v>
      </c>
      <c r="U32" s="161"/>
      <c r="W32" s="160" t="s">
        <v>139</v>
      </c>
      <c r="Y32" s="351">
        <f>C32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str">
        <f>Teams!$D$32</f>
        <v>NORTHMEAD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str">
        <f>F34</f>
        <v>NORTHMEAD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str">
        <f>F34</f>
        <v>NORTHMEAD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str">
        <f>Teams!$A$33</f>
        <v xml:space="preserve">JULIUS </v>
      </c>
      <c r="C35" s="348"/>
      <c r="D35" s="346" t="str">
        <f>Teams!$B$33</f>
        <v>LAZARIDIS</v>
      </c>
      <c r="E35" s="346"/>
      <c r="F35" s="146" t="s">
        <v>1</v>
      </c>
      <c r="G35" s="344"/>
      <c r="H35" s="344"/>
      <c r="I35" s="344"/>
      <c r="J35" s="345"/>
      <c r="L35" s="162" t="s">
        <v>1</v>
      </c>
      <c r="M35" s="348" t="str">
        <f>Teams!$A$34</f>
        <v>KIM</v>
      </c>
      <c r="N35" s="348"/>
      <c r="O35" s="346" t="str">
        <f>Teams!$B$34</f>
        <v>LEE</v>
      </c>
      <c r="P35" s="346"/>
      <c r="Q35" s="146" t="s">
        <v>1</v>
      </c>
      <c r="R35" s="344"/>
      <c r="S35" s="344"/>
      <c r="T35" s="344"/>
      <c r="U35" s="345"/>
      <c r="W35" s="162" t="s">
        <v>1</v>
      </c>
      <c r="X35" s="348" t="str">
        <f>Teams!$A$35</f>
        <v>VICKY</v>
      </c>
      <c r="Y35" s="348"/>
      <c r="Z35" s="346" t="str">
        <f>Teams!$B$35</f>
        <v>HUDSON</v>
      </c>
      <c r="AA35" s="346"/>
      <c r="AB35" s="146" t="s">
        <v>1</v>
      </c>
      <c r="AC35" s="344"/>
      <c r="AD35" s="344"/>
      <c r="AE35" s="344"/>
      <c r="AF35" s="345"/>
    </row>
    <row r="36" spans="1:32" ht="22.5" customHeight="1" x14ac:dyDescent="0.25">
      <c r="A36" s="162" t="s">
        <v>4</v>
      </c>
      <c r="B36" s="348" t="str">
        <f>Teams!$D$33</f>
        <v>ROHAN</v>
      </c>
      <c r="C36" s="348"/>
      <c r="D36" s="347" t="str">
        <f>Teams!$E$33</f>
        <v>THOMSON</v>
      </c>
      <c r="E36" s="347"/>
      <c r="F36" s="146" t="s">
        <v>4</v>
      </c>
      <c r="G36" s="340"/>
      <c r="H36" s="340"/>
      <c r="I36" s="340"/>
      <c r="J36" s="341"/>
      <c r="L36" s="162" t="s">
        <v>4</v>
      </c>
      <c r="M36" s="348" t="str">
        <f>Teams!$D$34</f>
        <v>BARRY</v>
      </c>
      <c r="N36" s="348"/>
      <c r="O36" s="347" t="str">
        <f>Teams!$E$34</f>
        <v>STEVENSON</v>
      </c>
      <c r="P36" s="347"/>
      <c r="Q36" s="146" t="s">
        <v>4</v>
      </c>
      <c r="R36" s="340"/>
      <c r="S36" s="340"/>
      <c r="T36" s="340"/>
      <c r="U36" s="341"/>
      <c r="W36" s="162" t="s">
        <v>4</v>
      </c>
      <c r="X36" s="348" t="str">
        <f>Teams!$D$35</f>
        <v>JOE</v>
      </c>
      <c r="Y36" s="348"/>
      <c r="Z36" s="347" t="str">
        <f>Teams!$E$35</f>
        <v>BEZZINA</v>
      </c>
      <c r="AA36" s="347"/>
      <c r="AB36" s="146" t="s">
        <v>4</v>
      </c>
      <c r="AC36" s="340"/>
      <c r="AD36" s="340"/>
      <c r="AE36" s="340"/>
      <c r="AF36" s="341"/>
    </row>
    <row r="37" spans="1:32" ht="22.5" customHeight="1" x14ac:dyDescent="0.25">
      <c r="A37" s="162" t="s">
        <v>3</v>
      </c>
      <c r="B37" s="348" t="str">
        <f>Teams!$G$33</f>
        <v>JAMES</v>
      </c>
      <c r="C37" s="348"/>
      <c r="D37" s="347" t="str">
        <f>Teams!$H$33</f>
        <v>CLARK</v>
      </c>
      <c r="E37" s="347"/>
      <c r="F37" s="146" t="s">
        <v>3</v>
      </c>
      <c r="G37" s="340"/>
      <c r="H37" s="340"/>
      <c r="I37" s="340"/>
      <c r="J37" s="341"/>
      <c r="L37" s="162" t="s">
        <v>3</v>
      </c>
      <c r="M37" s="348" t="str">
        <f>Teams!$G$34</f>
        <v>LAURIE</v>
      </c>
      <c r="N37" s="348"/>
      <c r="O37" s="347" t="str">
        <f>Teams!$H$34</f>
        <v>THOMPSON</v>
      </c>
      <c r="P37" s="347"/>
      <c r="Q37" s="146" t="s">
        <v>3</v>
      </c>
      <c r="R37" s="340"/>
      <c r="S37" s="340"/>
      <c r="T37" s="340"/>
      <c r="U37" s="341"/>
      <c r="W37" s="162" t="s">
        <v>3</v>
      </c>
      <c r="X37" s="348" t="str">
        <f>Teams!$G$35</f>
        <v>JOHN</v>
      </c>
      <c r="Y37" s="348"/>
      <c r="Z37" s="347" t="str">
        <f>Teams!$H$35</f>
        <v>HALACAS</v>
      </c>
      <c r="AA37" s="347"/>
      <c r="AB37" s="146" t="s">
        <v>3</v>
      </c>
      <c r="AC37" s="340"/>
      <c r="AD37" s="340"/>
      <c r="AE37" s="340"/>
      <c r="AF37" s="341"/>
    </row>
    <row r="38" spans="1:32" ht="22.5" customHeight="1" x14ac:dyDescent="0.25">
      <c r="A38" s="162" t="s">
        <v>4</v>
      </c>
      <c r="B38" s="348" t="str">
        <f>Teams!$J$33</f>
        <v>GRAHAM</v>
      </c>
      <c r="C38" s="348"/>
      <c r="D38" s="347" t="str">
        <f>Teams!$K$33</f>
        <v>THOMSON</v>
      </c>
      <c r="E38" s="347"/>
      <c r="F38" s="146" t="s">
        <v>4</v>
      </c>
      <c r="G38" s="340"/>
      <c r="H38" s="340"/>
      <c r="I38" s="340"/>
      <c r="J38" s="341"/>
      <c r="L38" s="162" t="s">
        <v>4</v>
      </c>
      <c r="M38" s="348" t="str">
        <f>Teams!$J$34</f>
        <v>DAVID</v>
      </c>
      <c r="N38" s="348"/>
      <c r="O38" s="347" t="str">
        <f>Teams!$K$34</f>
        <v>BAKER</v>
      </c>
      <c r="P38" s="347"/>
      <c r="Q38" s="146" t="s">
        <v>4</v>
      </c>
      <c r="R38" s="340"/>
      <c r="S38" s="340"/>
      <c r="T38" s="340"/>
      <c r="U38" s="341"/>
      <c r="W38" s="162" t="s">
        <v>4</v>
      </c>
      <c r="X38" s="348" t="str">
        <f>Teams!$J$35</f>
        <v>KEITH</v>
      </c>
      <c r="Y38" s="348"/>
      <c r="Z38" s="347" t="str">
        <f>Teams!$K$35</f>
        <v>BULLIVANT</v>
      </c>
      <c r="AA38" s="347"/>
      <c r="AB38" s="146" t="s">
        <v>4</v>
      </c>
      <c r="AC38" s="340"/>
      <c r="AD38" s="340"/>
      <c r="AE38" s="340"/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sheetProtection sheet="1" objects="1" scenarios="1"/>
  <mergeCells count="99">
    <mergeCell ref="T2:U2"/>
    <mergeCell ref="A2:A3"/>
    <mergeCell ref="B2:C2"/>
    <mergeCell ref="D2:E2"/>
    <mergeCell ref="F2:F3"/>
    <mergeCell ref="G2:H2"/>
    <mergeCell ref="I2:J2"/>
    <mergeCell ref="L2:L3"/>
    <mergeCell ref="M2:N2"/>
    <mergeCell ref="O2:P2"/>
    <mergeCell ref="Q2:Q3"/>
    <mergeCell ref="R2:S2"/>
    <mergeCell ref="AC30:AF30"/>
    <mergeCell ref="W2:W3"/>
    <mergeCell ref="X2:Y2"/>
    <mergeCell ref="Z2:AA2"/>
    <mergeCell ref="AB2:AB3"/>
    <mergeCell ref="AC2:AD2"/>
    <mergeCell ref="AE2:AF2"/>
    <mergeCell ref="A30:E30"/>
    <mergeCell ref="G30:J30"/>
    <mergeCell ref="L30:P30"/>
    <mergeCell ref="R30:U30"/>
    <mergeCell ref="W30:AA30"/>
    <mergeCell ref="AB34:AE34"/>
    <mergeCell ref="D31:G31"/>
    <mergeCell ref="O31:R31"/>
    <mergeCell ref="Z31:AC31"/>
    <mergeCell ref="C32:E32"/>
    <mergeCell ref="N32:P32"/>
    <mergeCell ref="Y32:AA32"/>
    <mergeCell ref="A34:D34"/>
    <mergeCell ref="F34:I34"/>
    <mergeCell ref="L34:O34"/>
    <mergeCell ref="Q34:T34"/>
    <mergeCell ref="W34:Z34"/>
    <mergeCell ref="AE35:AF35"/>
    <mergeCell ref="B35:C35"/>
    <mergeCell ref="D35:E35"/>
    <mergeCell ref="G35:H35"/>
    <mergeCell ref="I35:J35"/>
    <mergeCell ref="M35:N35"/>
    <mergeCell ref="O35:P35"/>
    <mergeCell ref="R35:S35"/>
    <mergeCell ref="T35:U35"/>
    <mergeCell ref="X35:Y35"/>
    <mergeCell ref="Z35:AA35"/>
    <mergeCell ref="AC35:AD35"/>
    <mergeCell ref="AE36:AF36"/>
    <mergeCell ref="B36:C36"/>
    <mergeCell ref="D36:E36"/>
    <mergeCell ref="G36:H36"/>
    <mergeCell ref="I36:J36"/>
    <mergeCell ref="M36:N36"/>
    <mergeCell ref="O36:P36"/>
    <mergeCell ref="R36:S36"/>
    <mergeCell ref="T36:U36"/>
    <mergeCell ref="X36:Y36"/>
    <mergeCell ref="Z36:AA36"/>
    <mergeCell ref="AC36:AD36"/>
    <mergeCell ref="AC37:AD37"/>
    <mergeCell ref="AE37:AF37"/>
    <mergeCell ref="B37:C37"/>
    <mergeCell ref="D37:E37"/>
    <mergeCell ref="G37:H37"/>
    <mergeCell ref="I37:J37"/>
    <mergeCell ref="M37:N37"/>
    <mergeCell ref="O37:P37"/>
    <mergeCell ref="O38:P38"/>
    <mergeCell ref="R37:S37"/>
    <mergeCell ref="T37:U37"/>
    <mergeCell ref="X37:Y37"/>
    <mergeCell ref="Z37:AA37"/>
    <mergeCell ref="B38:C38"/>
    <mergeCell ref="D38:E38"/>
    <mergeCell ref="G38:H38"/>
    <mergeCell ref="I38:J38"/>
    <mergeCell ref="M38:N38"/>
    <mergeCell ref="AB40:AF41"/>
    <mergeCell ref="R38:S38"/>
    <mergeCell ref="T38:U38"/>
    <mergeCell ref="X38:Y38"/>
    <mergeCell ref="Z38:AA38"/>
    <mergeCell ref="AC38:AD38"/>
    <mergeCell ref="AE38:AF38"/>
    <mergeCell ref="A40:E41"/>
    <mergeCell ref="F40:J41"/>
    <mergeCell ref="L40:P41"/>
    <mergeCell ref="Q40:U41"/>
    <mergeCell ref="W40:AA41"/>
    <mergeCell ref="A44:J45"/>
    <mergeCell ref="L44:U45"/>
    <mergeCell ref="W44:AF45"/>
    <mergeCell ref="A42:E43"/>
    <mergeCell ref="F42:J43"/>
    <mergeCell ref="L42:P43"/>
    <mergeCell ref="Q42:U43"/>
    <mergeCell ref="W42:AA43"/>
    <mergeCell ref="AB42:AF43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5"/>
  <sheetViews>
    <sheetView topLeftCell="A10" workbookViewId="0">
      <selection activeCell="Z31" sqref="Z31:AC31"/>
    </sheetView>
  </sheetViews>
  <sheetFormatPr defaultRowHeight="15" x14ac:dyDescent="0.25"/>
  <cols>
    <col min="1" max="1" width="3" style="146" bestFit="1" customWidth="1"/>
    <col min="2" max="5" width="4.7109375" style="146" customWidth="1"/>
    <col min="6" max="6" width="3" style="146" bestFit="1" customWidth="1"/>
    <col min="7" max="10" width="4.7109375" style="146" customWidth="1"/>
    <col min="11" max="11" width="6.42578125" customWidth="1"/>
    <col min="12" max="12" width="3" style="146" bestFit="1" customWidth="1"/>
    <col min="13" max="16" width="4.7109375" style="146" customWidth="1"/>
    <col min="17" max="17" width="3" style="146" bestFit="1" customWidth="1"/>
    <col min="18" max="21" width="4.7109375" style="146" customWidth="1"/>
    <col min="22" max="22" width="6.42578125" customWidth="1"/>
    <col min="23" max="23" width="3" style="146" bestFit="1" customWidth="1"/>
    <col min="24" max="27" width="4.7109375" style="146" customWidth="1"/>
    <col min="28" max="28" width="3" style="146" bestFit="1" customWidth="1"/>
    <col min="29" max="32" width="4.7109375" style="146" customWidth="1"/>
  </cols>
  <sheetData>
    <row r="1" spans="1:32" ht="66" customHeight="1" x14ac:dyDescent="0.25"/>
    <row r="2" spans="1:32" ht="27" customHeight="1" x14ac:dyDescent="0.25">
      <c r="A2" s="354" t="s">
        <v>128</v>
      </c>
      <c r="B2" s="353"/>
      <c r="C2" s="353"/>
      <c r="D2" s="353"/>
      <c r="E2" s="355"/>
      <c r="F2" s="354" t="s">
        <v>128</v>
      </c>
      <c r="G2" s="353"/>
      <c r="H2" s="353"/>
      <c r="I2" s="353"/>
      <c r="J2" s="353"/>
      <c r="L2" s="354" t="s">
        <v>128</v>
      </c>
      <c r="M2" s="353"/>
      <c r="N2" s="353"/>
      <c r="O2" s="353"/>
      <c r="P2" s="355"/>
      <c r="Q2" s="354" t="s">
        <v>128</v>
      </c>
      <c r="R2" s="353"/>
      <c r="S2" s="353"/>
      <c r="T2" s="353"/>
      <c r="U2" s="353"/>
      <c r="W2" s="354" t="s">
        <v>128</v>
      </c>
      <c r="X2" s="353"/>
      <c r="Y2" s="353"/>
      <c r="Z2" s="353"/>
      <c r="AA2" s="355"/>
      <c r="AB2" s="354" t="s">
        <v>128</v>
      </c>
      <c r="AC2" s="353"/>
      <c r="AD2" s="353"/>
      <c r="AE2" s="353"/>
      <c r="AF2" s="353"/>
    </row>
    <row r="3" spans="1:32" ht="11.25" customHeight="1" x14ac:dyDescent="0.25">
      <c r="A3" s="354"/>
      <c r="B3" s="147" t="s">
        <v>129</v>
      </c>
      <c r="C3" s="148" t="s">
        <v>130</v>
      </c>
      <c r="D3" s="147" t="s">
        <v>129</v>
      </c>
      <c r="E3" s="149" t="s">
        <v>130</v>
      </c>
      <c r="F3" s="354"/>
      <c r="G3" s="147" t="s">
        <v>129</v>
      </c>
      <c r="H3" s="148" t="s">
        <v>130</v>
      </c>
      <c r="I3" s="147" t="s">
        <v>129</v>
      </c>
      <c r="J3" s="147" t="s">
        <v>130</v>
      </c>
      <c r="K3" s="150"/>
      <c r="L3" s="354"/>
      <c r="M3" s="147" t="s">
        <v>129</v>
      </c>
      <c r="N3" s="148" t="s">
        <v>130</v>
      </c>
      <c r="O3" s="147" t="s">
        <v>129</v>
      </c>
      <c r="P3" s="149" t="s">
        <v>130</v>
      </c>
      <c r="Q3" s="354"/>
      <c r="R3" s="147" t="s">
        <v>129</v>
      </c>
      <c r="S3" s="148" t="s">
        <v>130</v>
      </c>
      <c r="T3" s="147" t="s">
        <v>129</v>
      </c>
      <c r="U3" s="147" t="s">
        <v>130</v>
      </c>
      <c r="V3" s="150"/>
      <c r="W3" s="354"/>
      <c r="X3" s="147" t="s">
        <v>129</v>
      </c>
      <c r="Y3" s="148" t="s">
        <v>130</v>
      </c>
      <c r="Z3" s="147" t="s">
        <v>129</v>
      </c>
      <c r="AA3" s="149" t="s">
        <v>130</v>
      </c>
      <c r="AB3" s="354"/>
      <c r="AC3" s="147" t="s">
        <v>129</v>
      </c>
      <c r="AD3" s="148" t="s">
        <v>130</v>
      </c>
      <c r="AE3" s="147" t="s">
        <v>129</v>
      </c>
      <c r="AF3" s="147" t="s">
        <v>130</v>
      </c>
    </row>
    <row r="4" spans="1:32" ht="30" customHeight="1" x14ac:dyDescent="0.25">
      <c r="A4" s="151">
        <v>1</v>
      </c>
      <c r="B4" s="152"/>
      <c r="C4" s="151"/>
      <c r="D4" s="151"/>
      <c r="E4" s="151"/>
      <c r="F4" s="151">
        <v>12</v>
      </c>
      <c r="G4" s="153"/>
      <c r="H4" s="154"/>
      <c r="I4" s="154"/>
      <c r="J4" s="154"/>
      <c r="K4" s="155"/>
      <c r="L4" s="151">
        <v>1</v>
      </c>
      <c r="M4" s="152"/>
      <c r="N4" s="151"/>
      <c r="O4" s="151"/>
      <c r="P4" s="151"/>
      <c r="Q4" s="151">
        <v>12</v>
      </c>
      <c r="R4" s="153"/>
      <c r="S4" s="154"/>
      <c r="T4" s="154"/>
      <c r="U4" s="154"/>
      <c r="V4" s="155"/>
      <c r="W4" s="151">
        <v>1</v>
      </c>
      <c r="X4" s="152"/>
      <c r="Y4" s="151"/>
      <c r="Z4" s="151"/>
      <c r="AA4" s="151"/>
      <c r="AB4" s="151">
        <v>12</v>
      </c>
      <c r="AC4" s="153"/>
      <c r="AD4" s="154"/>
      <c r="AE4" s="154"/>
      <c r="AF4" s="154"/>
    </row>
    <row r="5" spans="1:32" ht="30" customHeight="1" x14ac:dyDescent="0.25">
      <c r="A5" s="151">
        <v>2</v>
      </c>
      <c r="B5" s="151"/>
      <c r="C5" s="151"/>
      <c r="D5" s="151"/>
      <c r="E5" s="151"/>
      <c r="F5" s="151">
        <v>13</v>
      </c>
      <c r="G5" s="154"/>
      <c r="H5" s="154"/>
      <c r="I5" s="154"/>
      <c r="J5" s="154"/>
      <c r="K5" s="155"/>
      <c r="L5" s="151">
        <v>2</v>
      </c>
      <c r="M5" s="151"/>
      <c r="N5" s="151"/>
      <c r="O5" s="151"/>
      <c r="P5" s="151"/>
      <c r="Q5" s="151">
        <v>13</v>
      </c>
      <c r="R5" s="154"/>
      <c r="S5" s="154"/>
      <c r="T5" s="154"/>
      <c r="U5" s="154"/>
      <c r="V5" s="155"/>
      <c r="W5" s="151">
        <v>2</v>
      </c>
      <c r="X5" s="151"/>
      <c r="Y5" s="151"/>
      <c r="Z5" s="151"/>
      <c r="AA5" s="151"/>
      <c r="AB5" s="151">
        <v>13</v>
      </c>
      <c r="AC5" s="154"/>
      <c r="AD5" s="154"/>
      <c r="AE5" s="154"/>
      <c r="AF5" s="154"/>
    </row>
    <row r="6" spans="1:32" ht="30" customHeight="1" x14ac:dyDescent="0.25">
      <c r="A6" s="151">
        <v>3</v>
      </c>
      <c r="B6" s="151"/>
      <c r="C6" s="151"/>
      <c r="D6" s="151"/>
      <c r="E6" s="151"/>
      <c r="F6" s="151">
        <v>14</v>
      </c>
      <c r="G6" s="154"/>
      <c r="H6" s="154"/>
      <c r="I6" s="154"/>
      <c r="J6" s="154"/>
      <c r="K6" s="155"/>
      <c r="L6" s="151">
        <v>3</v>
      </c>
      <c r="M6" s="151"/>
      <c r="N6" s="151"/>
      <c r="O6" s="151"/>
      <c r="P6" s="151"/>
      <c r="Q6" s="151">
        <v>14</v>
      </c>
      <c r="R6" s="154"/>
      <c r="S6" s="154"/>
      <c r="T6" s="154"/>
      <c r="U6" s="154"/>
      <c r="V6" s="155"/>
      <c r="W6" s="151">
        <v>3</v>
      </c>
      <c r="X6" s="151"/>
      <c r="Y6" s="151"/>
      <c r="Z6" s="151"/>
      <c r="AA6" s="151"/>
      <c r="AB6" s="151">
        <v>14</v>
      </c>
      <c r="AC6" s="154"/>
      <c r="AD6" s="154"/>
      <c r="AE6" s="154"/>
      <c r="AF6" s="154"/>
    </row>
    <row r="7" spans="1:32" ht="30" customHeight="1" x14ac:dyDescent="0.25">
      <c r="A7" s="151">
        <v>4</v>
      </c>
      <c r="B7" s="151"/>
      <c r="C7" s="151"/>
      <c r="D7" s="151"/>
      <c r="E7" s="151"/>
      <c r="F7" s="151">
        <v>15</v>
      </c>
      <c r="G7" s="154"/>
      <c r="H7" s="154"/>
      <c r="I7" s="154"/>
      <c r="J7" s="154"/>
      <c r="K7" s="155"/>
      <c r="L7" s="151">
        <v>4</v>
      </c>
      <c r="M7" s="151"/>
      <c r="N7" s="151"/>
      <c r="O7" s="151"/>
      <c r="P7" s="151"/>
      <c r="Q7" s="151">
        <v>15</v>
      </c>
      <c r="R7" s="154"/>
      <c r="S7" s="154"/>
      <c r="T7" s="154"/>
      <c r="U7" s="154"/>
      <c r="V7" s="155"/>
      <c r="W7" s="151">
        <v>4</v>
      </c>
      <c r="X7" s="151"/>
      <c r="Y7" s="151"/>
      <c r="Z7" s="151"/>
      <c r="AA7" s="151"/>
      <c r="AB7" s="151">
        <v>15</v>
      </c>
      <c r="AC7" s="154"/>
      <c r="AD7" s="154"/>
      <c r="AE7" s="154"/>
      <c r="AF7" s="154"/>
    </row>
    <row r="8" spans="1:32" ht="30" customHeight="1" x14ac:dyDescent="0.25">
      <c r="A8" s="151">
        <v>5</v>
      </c>
      <c r="B8" s="151"/>
      <c r="C8" s="151"/>
      <c r="D8" s="151"/>
      <c r="E8" s="151"/>
      <c r="F8" s="151">
        <v>16</v>
      </c>
      <c r="G8" s="154"/>
      <c r="H8" s="154"/>
      <c r="I8" s="154"/>
      <c r="J8" s="154"/>
      <c r="K8" s="155"/>
      <c r="L8" s="151">
        <v>5</v>
      </c>
      <c r="M8" s="151"/>
      <c r="N8" s="151"/>
      <c r="O8" s="151"/>
      <c r="P8" s="151"/>
      <c r="Q8" s="151">
        <v>16</v>
      </c>
      <c r="R8" s="154"/>
      <c r="S8" s="154"/>
      <c r="T8" s="154"/>
      <c r="U8" s="154"/>
      <c r="V8" s="155"/>
      <c r="W8" s="151">
        <v>5</v>
      </c>
      <c r="X8" s="151"/>
      <c r="Y8" s="151"/>
      <c r="Z8" s="151"/>
      <c r="AA8" s="151"/>
      <c r="AB8" s="151">
        <v>16</v>
      </c>
      <c r="AC8" s="154"/>
      <c r="AD8" s="154"/>
      <c r="AE8" s="154"/>
      <c r="AF8" s="154"/>
    </row>
    <row r="9" spans="1:32" ht="30" customHeight="1" x14ac:dyDescent="0.25">
      <c r="A9" s="151">
        <v>6</v>
      </c>
      <c r="B9" s="151"/>
      <c r="C9" s="151"/>
      <c r="D9" s="151"/>
      <c r="E9" s="151"/>
      <c r="F9" s="151">
        <v>17</v>
      </c>
      <c r="G9" s="154"/>
      <c r="H9" s="154"/>
      <c r="I9" s="154"/>
      <c r="J9" s="154"/>
      <c r="K9" s="155"/>
      <c r="L9" s="151">
        <v>6</v>
      </c>
      <c r="M9" s="151"/>
      <c r="N9" s="151"/>
      <c r="O9" s="151"/>
      <c r="P9" s="151"/>
      <c r="Q9" s="151">
        <v>17</v>
      </c>
      <c r="R9" s="154"/>
      <c r="S9" s="154"/>
      <c r="T9" s="154"/>
      <c r="U9" s="154"/>
      <c r="V9" s="155"/>
      <c r="W9" s="151">
        <v>6</v>
      </c>
      <c r="X9" s="151"/>
      <c r="Y9" s="151"/>
      <c r="Z9" s="151"/>
      <c r="AA9" s="151"/>
      <c r="AB9" s="151">
        <v>17</v>
      </c>
      <c r="AC9" s="154"/>
      <c r="AD9" s="154"/>
      <c r="AE9" s="154"/>
      <c r="AF9" s="154"/>
    </row>
    <row r="10" spans="1:32" ht="30" customHeight="1" x14ac:dyDescent="0.25">
      <c r="A10" s="151">
        <v>7</v>
      </c>
      <c r="B10" s="151"/>
      <c r="C10" s="151"/>
      <c r="D10" s="151"/>
      <c r="E10" s="151"/>
      <c r="F10" s="151">
        <v>18</v>
      </c>
      <c r="G10" s="154"/>
      <c r="H10" s="154"/>
      <c r="I10" s="154"/>
      <c r="J10" s="154"/>
      <c r="K10" s="155"/>
      <c r="L10" s="151">
        <v>7</v>
      </c>
      <c r="M10" s="151"/>
      <c r="N10" s="151"/>
      <c r="O10" s="151"/>
      <c r="P10" s="151"/>
      <c r="Q10" s="151">
        <v>18</v>
      </c>
      <c r="R10" s="154"/>
      <c r="S10" s="154"/>
      <c r="T10" s="154"/>
      <c r="U10" s="154"/>
      <c r="V10" s="155"/>
      <c r="W10" s="151">
        <v>7</v>
      </c>
      <c r="X10" s="151"/>
      <c r="Y10" s="151"/>
      <c r="Z10" s="151"/>
      <c r="AA10" s="151"/>
      <c r="AB10" s="151">
        <v>18</v>
      </c>
      <c r="AC10" s="154"/>
      <c r="AD10" s="154"/>
      <c r="AE10" s="154"/>
      <c r="AF10" s="154"/>
    </row>
    <row r="11" spans="1:32" ht="30" customHeight="1" x14ac:dyDescent="0.25">
      <c r="A11" s="151">
        <v>8</v>
      </c>
      <c r="B11" s="151"/>
      <c r="C11" s="151"/>
      <c r="D11" s="151"/>
      <c r="E11" s="151"/>
      <c r="F11" s="151">
        <v>19</v>
      </c>
      <c r="G11" s="154"/>
      <c r="H11" s="154"/>
      <c r="I11" s="154"/>
      <c r="J11" s="154"/>
      <c r="K11" s="155"/>
      <c r="L11" s="151">
        <v>8</v>
      </c>
      <c r="M11" s="151"/>
      <c r="N11" s="151"/>
      <c r="O11" s="151"/>
      <c r="P11" s="151"/>
      <c r="Q11" s="151">
        <v>19</v>
      </c>
      <c r="R11" s="154"/>
      <c r="S11" s="154"/>
      <c r="T11" s="154"/>
      <c r="U11" s="154"/>
      <c r="V11" s="155"/>
      <c r="W11" s="151">
        <v>8</v>
      </c>
      <c r="X11" s="151"/>
      <c r="Y11" s="151"/>
      <c r="Z11" s="151"/>
      <c r="AA11" s="151"/>
      <c r="AB11" s="151">
        <v>19</v>
      </c>
      <c r="AC11" s="154"/>
      <c r="AD11" s="154"/>
      <c r="AE11" s="154"/>
      <c r="AF11" s="154"/>
    </row>
    <row r="12" spans="1:32" ht="30" customHeight="1" x14ac:dyDescent="0.25">
      <c r="A12" s="151">
        <v>9</v>
      </c>
      <c r="B12" s="151"/>
      <c r="C12" s="151"/>
      <c r="D12" s="151"/>
      <c r="E12" s="151"/>
      <c r="F12" s="151">
        <v>20</v>
      </c>
      <c r="G12" s="154"/>
      <c r="H12" s="154"/>
      <c r="I12" s="154"/>
      <c r="J12" s="154"/>
      <c r="K12" s="155"/>
      <c r="L12" s="151">
        <v>9</v>
      </c>
      <c r="M12" s="151"/>
      <c r="N12" s="151"/>
      <c r="O12" s="151"/>
      <c r="P12" s="151"/>
      <c r="Q12" s="151">
        <v>20</v>
      </c>
      <c r="R12" s="154"/>
      <c r="S12" s="154"/>
      <c r="T12" s="154"/>
      <c r="U12" s="154"/>
      <c r="V12" s="155"/>
      <c r="W12" s="151">
        <v>9</v>
      </c>
      <c r="X12" s="151"/>
      <c r="Y12" s="151"/>
      <c r="Z12" s="151"/>
      <c r="AA12" s="151"/>
      <c r="AB12" s="151">
        <v>20</v>
      </c>
      <c r="AC12" s="154"/>
      <c r="AD12" s="154"/>
      <c r="AE12" s="154"/>
      <c r="AF12" s="154"/>
    </row>
    <row r="13" spans="1:32" ht="30" customHeight="1" x14ac:dyDescent="0.25">
      <c r="A13" s="151">
        <v>10</v>
      </c>
      <c r="B13" s="151"/>
      <c r="C13" s="151"/>
      <c r="D13" s="151"/>
      <c r="E13" s="151"/>
      <c r="F13" s="151">
        <v>21</v>
      </c>
      <c r="G13" s="154"/>
      <c r="H13" s="154"/>
      <c r="I13" s="154"/>
      <c r="J13" s="154"/>
      <c r="K13" s="155"/>
      <c r="L13" s="151">
        <v>10</v>
      </c>
      <c r="M13" s="151"/>
      <c r="N13" s="151"/>
      <c r="O13" s="151"/>
      <c r="P13" s="151"/>
      <c r="Q13" s="151">
        <v>21</v>
      </c>
      <c r="R13" s="154"/>
      <c r="S13" s="154"/>
      <c r="T13" s="154"/>
      <c r="U13" s="154"/>
      <c r="V13" s="155"/>
      <c r="W13" s="151">
        <v>10</v>
      </c>
      <c r="X13" s="151"/>
      <c r="Y13" s="151"/>
      <c r="Z13" s="151"/>
      <c r="AA13" s="151"/>
      <c r="AB13" s="151">
        <v>21</v>
      </c>
      <c r="AC13" s="154"/>
      <c r="AD13" s="154"/>
      <c r="AE13" s="154"/>
      <c r="AF13" s="154"/>
    </row>
    <row r="14" spans="1:32" ht="30" customHeight="1" x14ac:dyDescent="0.25">
      <c r="A14" s="151">
        <v>11</v>
      </c>
      <c r="B14" s="151"/>
      <c r="C14" s="151"/>
      <c r="D14" s="151"/>
      <c r="E14" s="151"/>
      <c r="F14" s="151" t="s">
        <v>3</v>
      </c>
      <c r="G14" s="154"/>
      <c r="H14" s="154"/>
      <c r="I14" s="154"/>
      <c r="J14" s="154"/>
      <c r="K14" s="155"/>
      <c r="L14" s="151">
        <v>11</v>
      </c>
      <c r="M14" s="151"/>
      <c r="N14" s="151"/>
      <c r="O14" s="151"/>
      <c r="P14" s="151"/>
      <c r="Q14" s="151" t="s">
        <v>3</v>
      </c>
      <c r="R14" s="154"/>
      <c r="S14" s="154"/>
      <c r="T14" s="154"/>
      <c r="U14" s="154"/>
      <c r="V14" s="155"/>
      <c r="W14" s="151">
        <v>11</v>
      </c>
      <c r="X14" s="151"/>
      <c r="Y14" s="151"/>
      <c r="Z14" s="151"/>
      <c r="AA14" s="151"/>
      <c r="AB14" s="151" t="s">
        <v>3</v>
      </c>
      <c r="AC14" s="154"/>
      <c r="AD14" s="154"/>
      <c r="AE14" s="154"/>
      <c r="AF14" s="154"/>
    </row>
    <row r="26" spans="1:32" x14ac:dyDescent="0.25">
      <c r="B26"/>
      <c r="C26"/>
      <c r="D26"/>
      <c r="E26"/>
      <c r="M26"/>
      <c r="N26"/>
      <c r="O26"/>
      <c r="P26"/>
      <c r="X26"/>
      <c r="Y26"/>
      <c r="Z26"/>
      <c r="AA26"/>
    </row>
    <row r="27" spans="1:32" ht="20.25" customHeight="1" x14ac:dyDescent="0.25">
      <c r="A27" s="156"/>
      <c r="B27" s="157"/>
      <c r="C27" s="157"/>
      <c r="D27" s="158"/>
      <c r="E27" s="158"/>
      <c r="F27" s="157"/>
      <c r="G27" s="157"/>
      <c r="H27" s="157"/>
      <c r="I27" s="157"/>
      <c r="J27" s="159"/>
      <c r="L27" s="156"/>
      <c r="M27" s="157"/>
      <c r="N27" s="157"/>
      <c r="O27" s="158"/>
      <c r="P27" s="158"/>
      <c r="Q27" s="157"/>
      <c r="R27" s="157"/>
      <c r="S27" s="157"/>
      <c r="T27" s="157"/>
      <c r="U27" s="159"/>
      <c r="W27" s="156"/>
      <c r="X27" s="157"/>
      <c r="Y27" s="157"/>
      <c r="Z27" s="158"/>
      <c r="AA27" s="158"/>
      <c r="AB27" s="157"/>
      <c r="AC27" s="157"/>
      <c r="AD27" s="157"/>
      <c r="AE27" s="157"/>
      <c r="AF27" s="159"/>
    </row>
    <row r="28" spans="1:32" x14ac:dyDescent="0.25">
      <c r="A28" s="160" t="s">
        <v>247</v>
      </c>
      <c r="C28" s="150"/>
      <c r="D28" s="150"/>
      <c r="E28" s="150"/>
      <c r="J28" s="161"/>
      <c r="L28" s="160" t="str">
        <f>A28</f>
        <v xml:space="preserve">EVENT: ZONE 10 PENNANT GRADE 7 </v>
      </c>
      <c r="N28" s="150"/>
      <c r="O28" s="150"/>
      <c r="P28" s="150"/>
      <c r="U28" s="161"/>
      <c r="W28" s="160" t="str">
        <f>A28</f>
        <v xml:space="preserve">EVENT: ZONE 10 PENNANT GRADE 7 </v>
      </c>
      <c r="Y28" s="150"/>
      <c r="Z28" s="150"/>
      <c r="AA28" s="150"/>
      <c r="AF28" s="161"/>
    </row>
    <row r="29" spans="1:32" x14ac:dyDescent="0.25">
      <c r="A29" s="162"/>
      <c r="B29"/>
      <c r="C29"/>
      <c r="J29" s="161"/>
      <c r="L29" s="162"/>
      <c r="M29"/>
      <c r="N29"/>
      <c r="U29" s="161"/>
      <c r="W29" s="162"/>
      <c r="X29"/>
      <c r="Y29"/>
      <c r="AF29" s="161"/>
    </row>
    <row r="30" spans="1:32" x14ac:dyDescent="0.25">
      <c r="A30" s="342" t="s">
        <v>138</v>
      </c>
      <c r="B30" s="343"/>
      <c r="C30" s="343"/>
      <c r="D30" s="343"/>
      <c r="E30" s="343"/>
      <c r="F30" s="163" t="s">
        <v>131</v>
      </c>
      <c r="G30" s="349" t="str">
        <f>Teams!D37</f>
        <v>DURAL</v>
      </c>
      <c r="H30" s="349"/>
      <c r="I30" s="349"/>
      <c r="J30" s="350"/>
      <c r="L30" s="342" t="s">
        <v>138</v>
      </c>
      <c r="M30" s="343"/>
      <c r="N30" s="343"/>
      <c r="O30" s="343"/>
      <c r="P30" s="343"/>
      <c r="Q30" s="163" t="s">
        <v>131</v>
      </c>
      <c r="R30" s="349" t="str">
        <f>G30</f>
        <v>DURAL</v>
      </c>
      <c r="S30" s="349"/>
      <c r="T30" s="349"/>
      <c r="U30" s="350"/>
      <c r="W30" s="342" t="s">
        <v>138</v>
      </c>
      <c r="X30" s="343"/>
      <c r="Y30" s="343"/>
      <c r="Z30" s="343"/>
      <c r="AA30" s="343"/>
      <c r="AB30" s="163" t="s">
        <v>131</v>
      </c>
      <c r="AC30" s="349" t="str">
        <f>G30</f>
        <v>DURAL</v>
      </c>
      <c r="AD30" s="349"/>
      <c r="AE30" s="349"/>
      <c r="AF30" s="350"/>
    </row>
    <row r="31" spans="1:32" x14ac:dyDescent="0.25">
      <c r="A31" s="162"/>
      <c r="B31"/>
      <c r="C31" s="146" t="s">
        <v>2</v>
      </c>
      <c r="D31" s="362" t="str">
        <f>Teams!H37</f>
        <v>GUILDFORD</v>
      </c>
      <c r="E31" s="362"/>
      <c r="F31" s="362"/>
      <c r="G31" s="362"/>
      <c r="J31" s="161"/>
      <c r="L31" s="162"/>
      <c r="M31"/>
      <c r="N31" s="146" t="s">
        <v>2</v>
      </c>
      <c r="O31" s="362" t="str">
        <f>D31</f>
        <v>GUILDFORD</v>
      </c>
      <c r="P31" s="362"/>
      <c r="Q31" s="362"/>
      <c r="R31" s="362"/>
      <c r="U31" s="161"/>
      <c r="W31" s="162"/>
      <c r="X31"/>
      <c r="Y31" s="146" t="s">
        <v>2</v>
      </c>
      <c r="Z31" s="362" t="str">
        <f>D31</f>
        <v>GUILDFORD</v>
      </c>
      <c r="AA31" s="362"/>
      <c r="AB31" s="362"/>
      <c r="AC31" s="362"/>
      <c r="AF31" s="161"/>
    </row>
    <row r="32" spans="1:32" x14ac:dyDescent="0.25">
      <c r="A32" s="160" t="s">
        <v>139</v>
      </c>
      <c r="C32" s="351">
        <f>Teams!$G$1</f>
        <v>45031</v>
      </c>
      <c r="D32" s="351"/>
      <c r="E32" s="351"/>
      <c r="G32" t="s">
        <v>132</v>
      </c>
      <c r="J32" s="161"/>
      <c r="L32" s="160" t="s">
        <v>139</v>
      </c>
      <c r="N32" s="351">
        <f>C32</f>
        <v>45031</v>
      </c>
      <c r="O32" s="351"/>
      <c r="P32" s="351"/>
      <c r="R32" t="s">
        <v>132</v>
      </c>
      <c r="U32" s="161"/>
      <c r="W32" s="160" t="s">
        <v>139</v>
      </c>
      <c r="Y32" s="351">
        <f>C32</f>
        <v>45031</v>
      </c>
      <c r="Z32" s="351"/>
      <c r="AA32" s="351"/>
      <c r="AC32" t="s">
        <v>132</v>
      </c>
      <c r="AF32" s="161"/>
    </row>
    <row r="33" spans="1:32" x14ac:dyDescent="0.25">
      <c r="A33" s="162"/>
      <c r="B33"/>
      <c r="C33"/>
      <c r="D33"/>
      <c r="E33"/>
      <c r="J33" s="161"/>
      <c r="L33" s="162"/>
      <c r="M33"/>
      <c r="N33"/>
      <c r="O33"/>
      <c r="P33"/>
      <c r="U33" s="161"/>
      <c r="W33" s="162"/>
      <c r="X33"/>
      <c r="Y33"/>
      <c r="Z33"/>
      <c r="AA33"/>
      <c r="AF33" s="161"/>
    </row>
    <row r="34" spans="1:32" x14ac:dyDescent="0.25">
      <c r="A34" s="342" t="s">
        <v>138</v>
      </c>
      <c r="B34" s="343"/>
      <c r="C34" s="343"/>
      <c r="D34" s="343"/>
      <c r="E34" s="150" t="s">
        <v>133</v>
      </c>
      <c r="F34" s="352" t="str">
        <f>Teams!D37</f>
        <v>DURAL</v>
      </c>
      <c r="G34" s="352"/>
      <c r="H34" s="352"/>
      <c r="I34" s="352"/>
      <c r="J34" s="164" t="s">
        <v>133</v>
      </c>
      <c r="L34" s="342" t="s">
        <v>138</v>
      </c>
      <c r="M34" s="343"/>
      <c r="N34" s="343"/>
      <c r="O34" s="343"/>
      <c r="P34" s="150" t="s">
        <v>133</v>
      </c>
      <c r="Q34" s="352" t="str">
        <f>F34</f>
        <v>DURAL</v>
      </c>
      <c r="R34" s="352"/>
      <c r="S34" s="352"/>
      <c r="T34" s="352"/>
      <c r="U34" s="164" t="s">
        <v>133</v>
      </c>
      <c r="W34" s="342" t="s">
        <v>138</v>
      </c>
      <c r="X34" s="343"/>
      <c r="Y34" s="343"/>
      <c r="Z34" s="343"/>
      <c r="AA34" s="150" t="s">
        <v>133</v>
      </c>
      <c r="AB34" s="352" t="str">
        <f>F34</f>
        <v>DURAL</v>
      </c>
      <c r="AC34" s="352"/>
      <c r="AD34" s="352"/>
      <c r="AE34" s="352"/>
      <c r="AF34" s="164" t="s">
        <v>133</v>
      </c>
    </row>
    <row r="35" spans="1:32" ht="22.5" customHeight="1" x14ac:dyDescent="0.25">
      <c r="A35" s="162" t="s">
        <v>1</v>
      </c>
      <c r="B35" s="348" t="str">
        <f>Teams!A38</f>
        <v>GEOFF</v>
      </c>
      <c r="C35" s="348"/>
      <c r="D35" s="346" t="str">
        <f>Teams!B38</f>
        <v>HOWELL</v>
      </c>
      <c r="E35" s="346"/>
      <c r="F35" s="146" t="s">
        <v>1</v>
      </c>
      <c r="G35" s="344"/>
      <c r="H35" s="344"/>
      <c r="I35" s="344"/>
      <c r="J35" s="345"/>
      <c r="L35" s="162" t="s">
        <v>1</v>
      </c>
      <c r="M35" s="348" t="str">
        <f>Teams!A39</f>
        <v>MERV</v>
      </c>
      <c r="N35" s="348"/>
      <c r="O35" s="346" t="str">
        <f>Teams!B39</f>
        <v>NEWBOULD</v>
      </c>
      <c r="P35" s="346"/>
      <c r="Q35" s="146" t="s">
        <v>1</v>
      </c>
      <c r="R35" s="344"/>
      <c r="S35" s="344"/>
      <c r="T35" s="344"/>
      <c r="U35" s="345"/>
      <c r="W35" s="162" t="s">
        <v>1</v>
      </c>
      <c r="X35" s="348" t="str">
        <f>Teams!A40</f>
        <v>TOM</v>
      </c>
      <c r="Y35" s="348"/>
      <c r="Z35" s="346" t="str">
        <f>Teams!B40</f>
        <v>CARAN</v>
      </c>
      <c r="AA35" s="346"/>
      <c r="AB35" s="146" t="s">
        <v>1</v>
      </c>
      <c r="AC35" s="344"/>
      <c r="AD35" s="344"/>
      <c r="AE35" s="344"/>
      <c r="AF35" s="345"/>
    </row>
    <row r="36" spans="1:32" ht="22.5" customHeight="1" x14ac:dyDescent="0.25">
      <c r="A36" s="162" t="s">
        <v>4</v>
      </c>
      <c r="B36" s="348" t="str">
        <f>Teams!D38</f>
        <v>JILL</v>
      </c>
      <c r="C36" s="348"/>
      <c r="D36" s="348" t="str">
        <f>Teams!E38</f>
        <v>COLLESS</v>
      </c>
      <c r="E36" s="348"/>
      <c r="F36" s="146" t="s">
        <v>4</v>
      </c>
      <c r="G36" s="340"/>
      <c r="H36" s="340"/>
      <c r="I36" s="340"/>
      <c r="J36" s="341"/>
      <c r="L36" s="162" t="s">
        <v>4</v>
      </c>
      <c r="M36" s="348" t="str">
        <f>Teams!D39</f>
        <v>PETE</v>
      </c>
      <c r="N36" s="348"/>
      <c r="O36" s="347" t="str">
        <f>Teams!E39</f>
        <v>WARD</v>
      </c>
      <c r="P36" s="347"/>
      <c r="Q36" s="146" t="s">
        <v>4</v>
      </c>
      <c r="R36" s="340"/>
      <c r="S36" s="340"/>
      <c r="T36" s="340"/>
      <c r="U36" s="341"/>
      <c r="W36" s="162" t="s">
        <v>4</v>
      </c>
      <c r="X36" s="348" t="str">
        <f>Teams!D40</f>
        <v>ERIC</v>
      </c>
      <c r="Y36" s="348"/>
      <c r="Z36" s="347" t="str">
        <f>Teams!E40</f>
        <v>MICHELMORE</v>
      </c>
      <c r="AA36" s="347"/>
      <c r="AB36" s="146" t="s">
        <v>4</v>
      </c>
      <c r="AC36" s="340"/>
      <c r="AD36" s="340"/>
      <c r="AE36" s="340"/>
      <c r="AF36" s="341"/>
    </row>
    <row r="37" spans="1:32" ht="22.5" customHeight="1" x14ac:dyDescent="0.25">
      <c r="A37" s="162" t="s">
        <v>3</v>
      </c>
      <c r="B37" s="348" t="str">
        <f>Teams!G38</f>
        <v>ALLAN</v>
      </c>
      <c r="C37" s="348"/>
      <c r="D37" s="347" t="str">
        <f>Teams!H38</f>
        <v>BYRNES</v>
      </c>
      <c r="E37" s="347"/>
      <c r="F37" s="146" t="s">
        <v>3</v>
      </c>
      <c r="G37" s="340"/>
      <c r="H37" s="340"/>
      <c r="I37" s="340"/>
      <c r="J37" s="341"/>
      <c r="L37" s="162" t="s">
        <v>3</v>
      </c>
      <c r="M37" s="348" t="str">
        <f>Teams!G39</f>
        <v>EUGENE</v>
      </c>
      <c r="N37" s="348"/>
      <c r="O37" s="347" t="str">
        <f>Teams!H39</f>
        <v>HYNDS</v>
      </c>
      <c r="P37" s="347"/>
      <c r="Q37" s="146" t="s">
        <v>3</v>
      </c>
      <c r="R37" s="340"/>
      <c r="S37" s="340"/>
      <c r="T37" s="340"/>
      <c r="U37" s="341"/>
      <c r="W37" s="162" t="s">
        <v>3</v>
      </c>
      <c r="X37" s="348" t="str">
        <f>Teams!G40</f>
        <v>JACKY</v>
      </c>
      <c r="Y37" s="348"/>
      <c r="Z37" s="347" t="str">
        <f>Teams!H40</f>
        <v>CHAN</v>
      </c>
      <c r="AA37" s="347"/>
      <c r="AB37" s="146" t="s">
        <v>3</v>
      </c>
      <c r="AC37" s="340"/>
      <c r="AD37" s="340"/>
      <c r="AE37" s="340"/>
      <c r="AF37" s="341"/>
    </row>
    <row r="38" spans="1:32" ht="22.5" customHeight="1" x14ac:dyDescent="0.25">
      <c r="A38" s="162" t="s">
        <v>4</v>
      </c>
      <c r="B38" s="348" t="str">
        <f>Teams!J38</f>
        <v>NORM</v>
      </c>
      <c r="C38" s="348"/>
      <c r="D38" s="347" t="str">
        <f>Teams!K38</f>
        <v>RISSTROM</v>
      </c>
      <c r="E38" s="347"/>
      <c r="F38" s="146" t="s">
        <v>4</v>
      </c>
      <c r="G38" s="340"/>
      <c r="H38" s="340"/>
      <c r="I38" s="340"/>
      <c r="J38" s="341"/>
      <c r="L38" s="162" t="s">
        <v>4</v>
      </c>
      <c r="M38" s="348" t="str">
        <f>Teams!J39</f>
        <v>BRIAN</v>
      </c>
      <c r="N38" s="348"/>
      <c r="O38" s="347" t="str">
        <f>Teams!K39</f>
        <v>FLYNN</v>
      </c>
      <c r="P38" s="347"/>
      <c r="Q38" s="146" t="s">
        <v>4</v>
      </c>
      <c r="R38" s="340"/>
      <c r="S38" s="340"/>
      <c r="T38" s="340"/>
      <c r="U38" s="341"/>
      <c r="W38" s="162" t="s">
        <v>4</v>
      </c>
      <c r="X38" s="348" t="str">
        <f>Teams!J40</f>
        <v>ELFRIDA</v>
      </c>
      <c r="Y38" s="348"/>
      <c r="Z38" s="347" t="str">
        <f>Teams!K40</f>
        <v>CHAN</v>
      </c>
      <c r="AA38" s="347"/>
      <c r="AB38" s="146" t="s">
        <v>4</v>
      </c>
      <c r="AC38" s="340"/>
      <c r="AD38" s="340"/>
      <c r="AE38" s="340"/>
      <c r="AF38" s="341"/>
    </row>
    <row r="39" spans="1:32" x14ac:dyDescent="0.25">
      <c r="A39" s="162"/>
      <c r="J39" s="161"/>
      <c r="L39" s="162"/>
      <c r="U39" s="161"/>
      <c r="W39" s="162"/>
      <c r="AF39" s="161"/>
    </row>
    <row r="40" spans="1:32" x14ac:dyDescent="0.25">
      <c r="A40" s="356" t="s">
        <v>134</v>
      </c>
      <c r="B40" s="357"/>
      <c r="C40" s="357"/>
      <c r="D40" s="357"/>
      <c r="E40" s="358"/>
      <c r="F40" s="356" t="s">
        <v>134</v>
      </c>
      <c r="G40" s="357"/>
      <c r="H40" s="357"/>
      <c r="I40" s="357"/>
      <c r="J40" s="358"/>
      <c r="L40" s="356" t="s">
        <v>134</v>
      </c>
      <c r="M40" s="357"/>
      <c r="N40" s="357"/>
      <c r="O40" s="357"/>
      <c r="P40" s="358"/>
      <c r="Q40" s="356" t="s">
        <v>134</v>
      </c>
      <c r="R40" s="357"/>
      <c r="S40" s="357"/>
      <c r="T40" s="357"/>
      <c r="U40" s="358"/>
      <c r="W40" s="356" t="s">
        <v>134</v>
      </c>
      <c r="X40" s="357"/>
      <c r="Y40" s="357"/>
      <c r="Z40" s="357"/>
      <c r="AA40" s="358"/>
      <c r="AB40" s="356" t="s">
        <v>134</v>
      </c>
      <c r="AC40" s="357"/>
      <c r="AD40" s="357"/>
      <c r="AE40" s="357"/>
      <c r="AF40" s="358"/>
    </row>
    <row r="41" spans="1:32" x14ac:dyDescent="0.25">
      <c r="A41" s="359"/>
      <c r="B41" s="360"/>
      <c r="C41" s="360"/>
      <c r="D41" s="360"/>
      <c r="E41" s="361"/>
      <c r="F41" s="359"/>
      <c r="G41" s="360"/>
      <c r="H41" s="360"/>
      <c r="I41" s="360"/>
      <c r="J41" s="361"/>
      <c r="L41" s="359"/>
      <c r="M41" s="360"/>
      <c r="N41" s="360"/>
      <c r="O41" s="360"/>
      <c r="P41" s="361"/>
      <c r="Q41" s="359"/>
      <c r="R41" s="360"/>
      <c r="S41" s="360"/>
      <c r="T41" s="360"/>
      <c r="U41" s="361"/>
      <c r="W41" s="359"/>
      <c r="X41" s="360"/>
      <c r="Y41" s="360"/>
      <c r="Z41" s="360"/>
      <c r="AA41" s="361"/>
      <c r="AB41" s="359"/>
      <c r="AC41" s="360"/>
      <c r="AD41" s="360"/>
      <c r="AE41" s="360"/>
      <c r="AF41" s="361"/>
    </row>
    <row r="42" spans="1:32" x14ac:dyDescent="0.25">
      <c r="A42" s="356" t="s">
        <v>135</v>
      </c>
      <c r="B42" s="357"/>
      <c r="C42" s="357"/>
      <c r="D42" s="357"/>
      <c r="E42" s="358"/>
      <c r="F42" s="356" t="s">
        <v>135</v>
      </c>
      <c r="G42" s="357"/>
      <c r="H42" s="357"/>
      <c r="I42" s="357"/>
      <c r="J42" s="358"/>
      <c r="L42" s="356" t="s">
        <v>135</v>
      </c>
      <c r="M42" s="357"/>
      <c r="N42" s="357"/>
      <c r="O42" s="357"/>
      <c r="P42" s="358"/>
      <c r="Q42" s="356" t="s">
        <v>135</v>
      </c>
      <c r="R42" s="357"/>
      <c r="S42" s="357"/>
      <c r="T42" s="357"/>
      <c r="U42" s="358"/>
      <c r="W42" s="356" t="s">
        <v>135</v>
      </c>
      <c r="X42" s="357"/>
      <c r="Y42" s="357"/>
      <c r="Z42" s="357"/>
      <c r="AA42" s="358"/>
      <c r="AB42" s="356" t="s">
        <v>135</v>
      </c>
      <c r="AC42" s="357"/>
      <c r="AD42" s="357"/>
      <c r="AE42" s="357"/>
      <c r="AF42" s="358"/>
    </row>
    <row r="43" spans="1:32" x14ac:dyDescent="0.25">
      <c r="A43" s="359"/>
      <c r="B43" s="360"/>
      <c r="C43" s="360"/>
      <c r="D43" s="360"/>
      <c r="E43" s="361"/>
      <c r="F43" s="359"/>
      <c r="G43" s="360"/>
      <c r="H43" s="360"/>
      <c r="I43" s="360"/>
      <c r="J43" s="361"/>
      <c r="L43" s="359"/>
      <c r="M43" s="360"/>
      <c r="N43" s="360"/>
      <c r="O43" s="360"/>
      <c r="P43" s="361"/>
      <c r="Q43" s="359"/>
      <c r="R43" s="360"/>
      <c r="S43" s="360"/>
      <c r="T43" s="360"/>
      <c r="U43" s="361"/>
      <c r="W43" s="359"/>
      <c r="X43" s="360"/>
      <c r="Y43" s="360"/>
      <c r="Z43" s="360"/>
      <c r="AA43" s="361"/>
      <c r="AB43" s="359"/>
      <c r="AC43" s="360"/>
      <c r="AD43" s="360"/>
      <c r="AE43" s="360"/>
      <c r="AF43" s="361"/>
    </row>
    <row r="44" spans="1:32" x14ac:dyDescent="0.25">
      <c r="A44" s="356" t="s">
        <v>136</v>
      </c>
      <c r="B44" s="357"/>
      <c r="C44" s="357"/>
      <c r="D44" s="357"/>
      <c r="E44" s="357"/>
      <c r="F44" s="357"/>
      <c r="G44" s="357"/>
      <c r="H44" s="357"/>
      <c r="I44" s="357"/>
      <c r="J44" s="358"/>
      <c r="L44" s="356" t="s">
        <v>136</v>
      </c>
      <c r="M44" s="357"/>
      <c r="N44" s="357"/>
      <c r="O44" s="357"/>
      <c r="P44" s="357"/>
      <c r="Q44" s="357"/>
      <c r="R44" s="357"/>
      <c r="S44" s="357"/>
      <c r="T44" s="357"/>
      <c r="U44" s="358"/>
      <c r="W44" s="356" t="s">
        <v>136</v>
      </c>
      <c r="X44" s="357"/>
      <c r="Y44" s="357"/>
      <c r="Z44" s="357"/>
      <c r="AA44" s="357"/>
      <c r="AB44" s="357"/>
      <c r="AC44" s="357"/>
      <c r="AD44" s="357"/>
      <c r="AE44" s="357"/>
      <c r="AF44" s="358"/>
    </row>
    <row r="45" spans="1:32" x14ac:dyDescent="0.25">
      <c r="A45" s="359"/>
      <c r="B45" s="360"/>
      <c r="C45" s="360"/>
      <c r="D45" s="360"/>
      <c r="E45" s="360"/>
      <c r="F45" s="360"/>
      <c r="G45" s="360"/>
      <c r="H45" s="360"/>
      <c r="I45" s="360"/>
      <c r="J45" s="361"/>
      <c r="L45" s="359"/>
      <c r="M45" s="360"/>
      <c r="N45" s="360"/>
      <c r="O45" s="360"/>
      <c r="P45" s="360"/>
      <c r="Q45" s="360"/>
      <c r="R45" s="360"/>
      <c r="S45" s="360"/>
      <c r="T45" s="360"/>
      <c r="U45" s="361"/>
      <c r="W45" s="359"/>
      <c r="X45" s="360"/>
      <c r="Y45" s="360"/>
      <c r="Z45" s="360"/>
      <c r="AA45" s="360"/>
      <c r="AB45" s="360"/>
      <c r="AC45" s="360"/>
      <c r="AD45" s="360"/>
      <c r="AE45" s="360"/>
      <c r="AF45" s="361"/>
    </row>
  </sheetData>
  <mergeCells count="99">
    <mergeCell ref="T2:U2"/>
    <mergeCell ref="A2:A3"/>
    <mergeCell ref="B2:C2"/>
    <mergeCell ref="D2:E2"/>
    <mergeCell ref="F2:F3"/>
    <mergeCell ref="G2:H2"/>
    <mergeCell ref="I2:J2"/>
    <mergeCell ref="L2:L3"/>
    <mergeCell ref="M2:N2"/>
    <mergeCell ref="O2:P2"/>
    <mergeCell ref="Q2:Q3"/>
    <mergeCell ref="R2:S2"/>
    <mergeCell ref="AC30:AF30"/>
    <mergeCell ref="W2:W3"/>
    <mergeCell ref="X2:Y2"/>
    <mergeCell ref="Z2:AA2"/>
    <mergeCell ref="AB2:AB3"/>
    <mergeCell ref="AC2:AD2"/>
    <mergeCell ref="AE2:AF2"/>
    <mergeCell ref="A30:E30"/>
    <mergeCell ref="G30:J30"/>
    <mergeCell ref="L30:P30"/>
    <mergeCell ref="R30:U30"/>
    <mergeCell ref="W30:AA30"/>
    <mergeCell ref="AB34:AE34"/>
    <mergeCell ref="D31:G31"/>
    <mergeCell ref="O31:R31"/>
    <mergeCell ref="Z31:AC31"/>
    <mergeCell ref="C32:E32"/>
    <mergeCell ref="N32:P32"/>
    <mergeCell ref="Y32:AA32"/>
    <mergeCell ref="A34:D34"/>
    <mergeCell ref="F34:I34"/>
    <mergeCell ref="L34:O34"/>
    <mergeCell ref="Q34:T34"/>
    <mergeCell ref="W34:Z34"/>
    <mergeCell ref="AE35:AF35"/>
    <mergeCell ref="B35:C35"/>
    <mergeCell ref="D35:E35"/>
    <mergeCell ref="G35:H35"/>
    <mergeCell ref="I35:J35"/>
    <mergeCell ref="M35:N35"/>
    <mergeCell ref="O35:P35"/>
    <mergeCell ref="R35:S35"/>
    <mergeCell ref="T35:U35"/>
    <mergeCell ref="X35:Y35"/>
    <mergeCell ref="Z35:AA35"/>
    <mergeCell ref="AC35:AD35"/>
    <mergeCell ref="AE36:AF36"/>
    <mergeCell ref="B36:C36"/>
    <mergeCell ref="D36:E36"/>
    <mergeCell ref="G36:H36"/>
    <mergeCell ref="I36:J36"/>
    <mergeCell ref="M36:N36"/>
    <mergeCell ref="O36:P36"/>
    <mergeCell ref="R36:S36"/>
    <mergeCell ref="T36:U36"/>
    <mergeCell ref="X36:Y36"/>
    <mergeCell ref="Z36:AA36"/>
    <mergeCell ref="AC36:AD36"/>
    <mergeCell ref="AC37:AD37"/>
    <mergeCell ref="AE37:AF37"/>
    <mergeCell ref="B37:C37"/>
    <mergeCell ref="D37:E37"/>
    <mergeCell ref="G37:H37"/>
    <mergeCell ref="I37:J37"/>
    <mergeCell ref="M37:N37"/>
    <mergeCell ref="O37:P37"/>
    <mergeCell ref="O38:P38"/>
    <mergeCell ref="R37:S37"/>
    <mergeCell ref="T37:U37"/>
    <mergeCell ref="X37:Y37"/>
    <mergeCell ref="Z37:AA37"/>
    <mergeCell ref="B38:C38"/>
    <mergeCell ref="D38:E38"/>
    <mergeCell ref="G38:H38"/>
    <mergeCell ref="I38:J38"/>
    <mergeCell ref="M38:N38"/>
    <mergeCell ref="AB40:AF41"/>
    <mergeCell ref="R38:S38"/>
    <mergeCell ref="T38:U38"/>
    <mergeCell ref="X38:Y38"/>
    <mergeCell ref="Z38:AA38"/>
    <mergeCell ref="AC38:AD38"/>
    <mergeCell ref="AE38:AF38"/>
    <mergeCell ref="A40:E41"/>
    <mergeCell ref="F40:J41"/>
    <mergeCell ref="L40:P41"/>
    <mergeCell ref="Q40:U41"/>
    <mergeCell ref="W40:AA41"/>
    <mergeCell ref="A44:J45"/>
    <mergeCell ref="L44:U45"/>
    <mergeCell ref="W44:AF45"/>
    <mergeCell ref="A42:E43"/>
    <mergeCell ref="F42:J43"/>
    <mergeCell ref="L42:P43"/>
    <mergeCell ref="Q42:U43"/>
    <mergeCell ref="W42:AA43"/>
    <mergeCell ref="AB42:AF43"/>
  </mergeCells>
  <pageMargins left="0.11811023622047245" right="0.11811023622047245" top="0.15748031496062992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Teams</vt:lpstr>
      <vt:lpstr>Results</vt:lpstr>
      <vt:lpstr>CG1</vt:lpstr>
      <vt:lpstr>CG2</vt:lpstr>
      <vt:lpstr>CG3</vt:lpstr>
      <vt:lpstr>CG5</vt:lpstr>
      <vt:lpstr>CG6.1</vt:lpstr>
      <vt:lpstr>CG6.2</vt:lpstr>
      <vt:lpstr>CG7</vt:lpstr>
      <vt:lpstr>CG7.3</vt:lpstr>
      <vt:lpstr>SG1</vt:lpstr>
      <vt:lpstr>SG2</vt:lpstr>
      <vt:lpstr>SG3</vt:lpstr>
      <vt:lpstr>SG5</vt:lpstr>
      <vt:lpstr>SG6.1</vt:lpstr>
      <vt:lpstr>SG6.2</vt:lpstr>
      <vt:lpstr>SG7</vt:lpstr>
      <vt:lpstr>SG7.3</vt:lpstr>
      <vt:lpstr>PG1</vt:lpstr>
      <vt:lpstr>PG2</vt:lpstr>
      <vt:lpstr>PG3</vt:lpstr>
      <vt:lpstr>PG5</vt:lpstr>
      <vt:lpstr>PG6.1</vt:lpstr>
      <vt:lpstr>PG6.2</vt:lpstr>
      <vt:lpstr>PG7</vt:lpstr>
      <vt:lpstr>PG7.3</vt:lpstr>
      <vt:lpstr>Cards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Bowls@clubmerrylands.com.au</dc:creator>
  <cp:lastModifiedBy>Tony Wood</cp:lastModifiedBy>
  <cp:lastPrinted>2023-04-17T22:11:39Z</cp:lastPrinted>
  <dcterms:created xsi:type="dcterms:W3CDTF">2017-03-08T01:17:21Z</dcterms:created>
  <dcterms:modified xsi:type="dcterms:W3CDTF">2023-04-18T02:23:24Z</dcterms:modified>
</cp:coreProperties>
</file>